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Painel" sheetId="3" state="visible" r:id="rId3"/>
    <sheet xmlns:r="http://schemas.openxmlformats.org/officeDocument/2006/relationships" name="Mês a mês" sheetId="4" state="visible" r:id="rId4"/>
    <sheet xmlns:r="http://schemas.openxmlformats.org/officeDocument/2006/relationships" name="Relatório mensal" sheetId="5" state="visible" r:id="rId5"/>
    <sheet xmlns:r="http://schemas.openxmlformats.org/officeDocument/2006/relationships" name="Declarações" sheetId="6" state="visible" r:id="rId6"/>
    <sheet xmlns:r="http://schemas.openxmlformats.org/officeDocument/2006/relationships" name="Listas" sheetId="7" state="hidden" r:id="rId7"/>
  </sheets>
  <definedNames>
    <definedName name="_xlnm._FilterDatabase" localSheetId="1" hidden="1">'Lançamentos'!$B$8:$J$1508</definedName>
    <definedName name="_xlnm.Print_Area" localSheetId="4">'Relatório mensal'!$A$1:$F$41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&quot;R$&quot; #,##0;-&quot;R$&quot; #,##0;&quot;-&quot;"/>
    <numFmt numFmtId="167" formatCode="&quot;R$&quot; #,##0.00;-&quot;R$&quot; #,##0.00;&quot;-&quot;"/>
    <numFmt numFmtId="168" formatCode="0.0%;-0.0%;&quot;-&quot;"/>
    <numFmt numFmtId="169" formatCode="0%;-0%;&quot;-&quot;"/>
  </numFmts>
  <fonts count="30">
    <font>
      <name val="Calibri"/>
      <family val="2"/>
      <color theme="1"/>
      <sz val="11"/>
      <scheme val="minor"/>
    </font>
    <font>
      <name val="Georgia"/>
      <b val="1"/>
      <color rgb="00163C66"/>
      <sz val="13"/>
    </font>
    <font>
      <name val="Arial"/>
      <i val="1"/>
      <color rgb="006B7C93"/>
      <sz val="9"/>
    </font>
    <font>
      <name val="Arial"/>
      <color rgb="00163C66"/>
      <sz val="10"/>
    </font>
    <font>
      <name val="Arial"/>
      <b val="1"/>
      <color rgb="00163C66"/>
      <sz val="11"/>
    </font>
    <font>
      <name val="Arial"/>
      <b val="1"/>
      <color rgb="00235D93"/>
      <sz val="8"/>
    </font>
    <font>
      <name val="Georgia"/>
      <b val="1"/>
      <color rgb="00163C66"/>
      <sz val="16"/>
    </font>
    <font>
      <name val="Georgia"/>
      <b val="1"/>
      <color rgb="00CFA939"/>
      <sz val="18"/>
    </font>
    <font>
      <name val="Arial"/>
      <b val="1"/>
      <i val="1"/>
      <color rgb="008A6A16"/>
      <sz val="9"/>
    </font>
    <font>
      <name val="Arial"/>
      <b val="1"/>
      <color rgb="00163C66"/>
      <sz val="10"/>
    </font>
    <font>
      <name val="Arial"/>
      <color rgb="00163C66"/>
      <sz val="9"/>
    </font>
    <font>
      <name val="Arial"/>
      <b val="1"/>
      <color rgb="00163C66"/>
      <sz val="9"/>
    </font>
    <font>
      <name val="Arial"/>
      <b val="1"/>
      <color rgb="00FFFFFF"/>
      <sz val="10"/>
    </font>
    <font>
      <name val="Arial"/>
      <color rgb="006B7C93"/>
      <sz val="10"/>
    </font>
    <font>
      <name val="Arial"/>
      <b val="1"/>
      <color rgb="00FFFFFF"/>
      <sz val="9"/>
    </font>
    <font>
      <name val="Arial"/>
      <color rgb="00FFFFFF"/>
      <sz val="1"/>
    </font>
    <font>
      <name val="Arial"/>
      <i val="1"/>
      <color rgb="006B7C93"/>
      <sz val="8"/>
    </font>
    <font>
      <name val="Arial"/>
      <color rgb="006B7C93"/>
      <sz val="9"/>
    </font>
    <font>
      <name val="Arial"/>
      <b val="1"/>
      <color rgb="006B7C93"/>
      <sz val="8"/>
    </font>
    <font>
      <name val="Arial"/>
      <color rgb="006B7C93"/>
      <sz val="8"/>
    </font>
    <font>
      <name val="Arial"/>
      <b val="1"/>
      <color rgb="00235D93"/>
      <sz val="10"/>
    </font>
    <font>
      <name val="Georgia"/>
      <color rgb="00163C66"/>
      <sz val="22"/>
    </font>
    <font>
      <name val="Georgia"/>
      <b val="1"/>
      <color rgb="00163C66"/>
      <sz val="12"/>
    </font>
    <font>
      <name val="Georgia"/>
      <b val="1"/>
      <color rgb="00163C66"/>
      <sz val="18"/>
    </font>
    <font>
      <name val="Arial"/>
      <color rgb="006B7C93"/>
      <sz val="7"/>
    </font>
    <font>
      <name val="Arial"/>
      <color rgb="00CFA939"/>
      <sz val="8"/>
    </font>
    <font>
      <name val="Arial"/>
      <b val="1"/>
      <color rgb="00FFFFFF"/>
      <sz val="12"/>
    </font>
    <font>
      <name val="Arial"/>
      <i val="1"/>
      <color rgb="001A4F7B"/>
      <sz val="9"/>
    </font>
    <font>
      <name val="Arial"/>
      <b val="1"/>
      <color rgb="00163C66"/>
      <sz val="12"/>
    </font>
    <font>
      <name val="Arial"/>
      <color rgb="001A4F7B"/>
      <sz val="9"/>
    </font>
  </fonts>
  <fills count="11">
    <fill>
      <patternFill/>
    </fill>
    <fill>
      <patternFill patternType="gray125"/>
    </fill>
    <fill>
      <patternFill patternType="solid">
        <fgColor rgb="00E2F1F7"/>
        <bgColor rgb="00E2F1F7"/>
      </patternFill>
    </fill>
    <fill>
      <patternFill patternType="solid">
        <fgColor rgb="00F7EDCD"/>
        <bgColor rgb="00F7EDCD"/>
      </patternFill>
    </fill>
    <fill>
      <patternFill patternType="solid">
        <fgColor rgb="00FFFFFF"/>
        <bgColor rgb="00FFFFFF"/>
      </patternFill>
    </fill>
    <fill>
      <patternFill patternType="solid">
        <fgColor rgb="00F4F8FB"/>
        <bgColor rgb="00F4F8FB"/>
      </patternFill>
    </fill>
    <fill>
      <patternFill patternType="solid">
        <fgColor rgb="00163C66"/>
        <bgColor rgb="00163C66"/>
      </patternFill>
    </fill>
    <fill>
      <patternFill patternType="solid">
        <fgColor rgb="001A4F7B"/>
        <bgColor rgb="001A4F7B"/>
      </patternFill>
    </fill>
    <fill>
      <patternFill patternType="solid">
        <fgColor rgb="00F6FAFC"/>
        <bgColor rgb="00F6FAFC"/>
      </patternFill>
    </fill>
    <fill>
      <patternFill patternType="solid">
        <fgColor rgb="00ACD1E9"/>
        <bgColor rgb="00ACD1E9"/>
      </patternFill>
    </fill>
    <fill>
      <patternFill patternType="solid">
        <fgColor rgb="00CFA939"/>
        <bgColor rgb="00CFA939"/>
      </patternFill>
    </fill>
  </fills>
  <borders count="18">
    <border>
      <left/>
      <right/>
      <top/>
      <bottom/>
      <diagonal/>
    </border>
    <border>
      <bottom style="thin">
        <color rgb="00CFA939"/>
      </bottom>
    </border>
    <border>
      <bottom style="thin">
        <color rgb="00D7E5EF"/>
      </bottom>
    </border>
    <border>
      <left style="thin">
        <color rgb="00D7E5EF"/>
      </left>
      <right/>
      <top style="thin">
        <color rgb="00D7E5EF"/>
      </top>
      <bottom/>
    </border>
    <border>
      <left/>
      <right/>
      <top style="thin">
        <color rgb="00D7E5EF"/>
      </top>
      <bottom/>
    </border>
    <border>
      <left/>
      <right style="thin">
        <color rgb="00D7E5EF"/>
      </right>
      <top style="thin">
        <color rgb="00D7E5EF"/>
      </top>
      <bottom/>
    </border>
    <border>
      <left style="thin">
        <color rgb="00D7E5EF"/>
      </left>
      <right/>
      <top/>
      <bottom/>
    </border>
    <border>
      <left/>
      <right style="thin">
        <color rgb="00D7E5EF"/>
      </right>
      <top/>
      <bottom/>
    </border>
    <border>
      <left style="thin">
        <color rgb="00D7E5EF"/>
      </left>
      <right/>
      <top/>
      <bottom style="thin">
        <color rgb="00D7E5EF"/>
      </bottom>
    </border>
    <border>
      <left/>
      <right/>
      <top/>
      <bottom style="thin">
        <color rgb="00D7E5EF"/>
      </bottom>
    </border>
    <border>
      <left/>
      <right style="thin">
        <color rgb="00D7E5EF"/>
      </right>
      <top/>
      <bottom style="thin">
        <color rgb="00D7E5EF"/>
      </bottom>
    </border>
    <border>
      <bottom style="hair">
        <color rgb="00ACD1E9"/>
      </bottom>
    </border>
    <border>
      <right style="thin">
        <color rgb="00D7E5EF"/>
      </right>
    </border>
    <border>
      <left style="thick">
        <color rgb="00FFFFFF"/>
      </left>
      <right style="thick">
        <color rgb="00FFFFFF"/>
      </right>
    </border>
    <border>
      <left style="thin">
        <color rgb="00D7E5EF"/>
      </left>
      <bottom style="thin">
        <color rgb="00D7E5EF"/>
      </bottom>
    </border>
    <border>
      <left style="thin">
        <color rgb="00D7E5EF"/>
      </left>
      <bottom style="thin">
        <color rgb="00CFA939"/>
      </bottom>
    </border>
    <border>
      <left style="thin">
        <color rgb="00CFA939"/>
      </left>
      <right style="thin">
        <color rgb="00CFA939"/>
      </right>
      <top style="thin">
        <color rgb="00CFA939"/>
      </top>
      <bottom style="thin">
        <color rgb="00CFA939"/>
      </bottom>
    </border>
    <border>
      <bottom style="thin">
        <color rgb="00ACD1E9"/>
      </bottom>
    </border>
  </borders>
  <cellStyleXfs count="1">
    <xf numFmtId="0" fontId="0" fillId="0" borderId="0"/>
  </cellStyleXfs>
  <cellXfs count="113">
    <xf numFmtId="0" fontId="0" fillId="0" borderId="0" pivotButton="0" quotePrefix="0" xfId="0"/>
    <xf numFmtId="0" fontId="0" fillId="5" borderId="0" pivotButton="0" quotePrefix="0" xfId="0"/>
    <xf numFmtId="0" fontId="0" fillId="4" borderId="3" pivotButton="0" quotePrefix="0" xfId="0"/>
    <xf numFmtId="0" fontId="0" fillId="4" borderId="4" pivotButton="0" quotePrefix="0" xfId="0"/>
    <xf numFmtId="0" fontId="0" fillId="4" borderId="5" pivotButton="0" quotePrefix="0" xfId="0"/>
    <xf numFmtId="0" fontId="0" fillId="4" borderId="6" pivotButton="0" quotePrefix="0" xfId="0"/>
    <xf numFmtId="0" fontId="1" fillId="4" borderId="0" pivotButton="0" quotePrefix="0" xfId="0"/>
    <xf numFmtId="0" fontId="0" fillId="4" borderId="0" pivotButton="0" quotePrefix="0" xfId="0"/>
    <xf numFmtId="0" fontId="0" fillId="4" borderId="7" pivotButton="0" quotePrefix="0" xfId="0"/>
    <xf numFmtId="0" fontId="2" fillId="4" borderId="0" pivotButton="0" quotePrefix="0" xfId="0"/>
    <xf numFmtId="0" fontId="3" fillId="4" borderId="0" applyAlignment="1" pivotButton="0" quotePrefix="0" xfId="0">
      <alignment horizontal="left" vertical="center" wrapText="1"/>
    </xf>
    <xf numFmtId="0" fontId="4" fillId="2" borderId="1" applyAlignment="1" applyProtection="1" pivotButton="0" quotePrefix="0" xfId="0">
      <alignment horizontal="left" vertical="center" indent="1"/>
      <protection locked="0" hidden="0"/>
    </xf>
    <xf numFmtId="0" fontId="7" fillId="4" borderId="0" applyAlignment="1" pivotButton="0" quotePrefix="0" xfId="0">
      <alignment horizontal="left" vertical="center"/>
    </xf>
    <xf numFmtId="0" fontId="3" fillId="4" borderId="0" applyAlignment="1" pivotButton="0" quotePrefix="0" xfId="0">
      <alignment vertical="center" wrapText="1"/>
    </xf>
    <xf numFmtId="49" fontId="4" fillId="2" borderId="1" applyAlignment="1" applyProtection="1" pivotButton="0" quotePrefix="0" xfId="0">
      <alignment horizontal="left" vertical="center" indent="1"/>
      <protection locked="0" hidden="0"/>
    </xf>
    <xf numFmtId="0" fontId="0" fillId="4" borderId="2" pivotButton="0" quotePrefix="0" xfId="0"/>
    <xf numFmtId="165" fontId="4" fillId="2" borderId="1" applyAlignment="1" applyProtection="1" pivotButton="0" quotePrefix="0" xfId="0">
      <alignment horizontal="left" vertical="center" indent="1"/>
      <protection locked="0" hidden="0"/>
    </xf>
    <xf numFmtId="1" fontId="4" fillId="2" borderId="1" applyAlignment="1" applyProtection="1" pivotButton="0" quotePrefix="0" xfId="0">
      <alignment horizontal="left" vertical="center" indent="1"/>
      <protection locked="0" hidden="0"/>
    </xf>
    <xf numFmtId="166" fontId="4" fillId="2" borderId="1" applyAlignment="1" applyProtection="1" pivotButton="0" quotePrefix="0" xfId="0">
      <alignment horizontal="left" vertical="center" indent="1"/>
      <protection locked="0" hidden="0"/>
    </xf>
    <xf numFmtId="0" fontId="5" fillId="4" borderId="0" applyAlignment="1" pivotButton="0" quotePrefix="0" xfId="0">
      <alignment vertical="center"/>
    </xf>
    <xf numFmtId="166" fontId="6" fillId="4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left" vertical="center" wrapText="1"/>
    </xf>
    <xf numFmtId="0" fontId="0" fillId="4" borderId="8" pivotButton="0" quotePrefix="0" xfId="0"/>
    <xf numFmtId="0" fontId="0" fillId="4" borderId="9" pivotButton="0" quotePrefix="0" xfId="0"/>
    <xf numFmtId="0" fontId="0" fillId="4" borderId="10" pivotButton="0" quotePrefix="0" xfId="0"/>
    <xf numFmtId="0" fontId="9" fillId="4" borderId="2" applyAlignment="1" pivotButton="0" quotePrefix="0" xfId="0">
      <alignment vertical="center"/>
    </xf>
    <xf numFmtId="0" fontId="3" fillId="4" borderId="2" applyAlignment="1" pivotButton="0" quotePrefix="0" xfId="0">
      <alignment vertical="center"/>
    </xf>
    <xf numFmtId="0" fontId="10" fillId="2" borderId="1" applyAlignment="1" pivotButton="0" quotePrefix="0" xfId="0">
      <alignment vertical="center" indent="1"/>
    </xf>
    <xf numFmtId="0" fontId="11" fillId="4" borderId="0" applyAlignment="1" pivotButton="0" quotePrefix="0" xfId="0">
      <alignment vertical="center" indent="1"/>
    </xf>
    <xf numFmtId="0" fontId="2" fillId="4" borderId="4" applyAlignment="1" pivotButton="0" quotePrefix="0" xfId="0">
      <alignment horizontal="left" vertical="center" wrapText="1"/>
    </xf>
    <xf numFmtId="0" fontId="12" fillId="6" borderId="0" applyAlignment="1" pivotButton="0" quotePrefix="0" xfId="0">
      <alignment horizontal="center" vertical="center" wrapText="1"/>
    </xf>
    <xf numFmtId="0" fontId="12" fillId="7" borderId="0" applyAlignment="1" pivotButton="0" quotePrefix="0" xfId="0">
      <alignment horizontal="center" vertical="center" wrapText="1"/>
    </xf>
    <xf numFmtId="165" fontId="3" fillId="4" borderId="11" applyAlignment="1" applyProtection="1" pivotButton="0" quotePrefix="0" xfId="0">
      <alignment horizontal="center"/>
      <protection locked="0" hidden="0"/>
    </xf>
    <xf numFmtId="0" fontId="3" fillId="4" borderId="11" applyProtection="1" pivotButton="0" quotePrefix="0" xfId="0">
      <protection locked="0" hidden="0"/>
    </xf>
    <xf numFmtId="0" fontId="3" fillId="4" borderId="11" applyAlignment="1" applyProtection="1" pivotButton="0" quotePrefix="0" xfId="0">
      <alignment horizontal="center"/>
      <protection locked="0" hidden="0"/>
    </xf>
    <xf numFmtId="167" fontId="3" fillId="4" borderId="11" applyProtection="1" pivotButton="0" quotePrefix="0" xfId="0">
      <protection locked="0" hidden="0"/>
    </xf>
    <xf numFmtId="0" fontId="13" fillId="4" borderId="11" applyAlignment="1" pivotButton="0" quotePrefix="0" xfId="0">
      <alignment horizontal="center"/>
    </xf>
    <xf numFmtId="0" fontId="13" fillId="4" borderId="11" pivotButton="0" quotePrefix="0" xfId="0"/>
    <xf numFmtId="165" fontId="3" fillId="8" borderId="11" applyAlignment="1" applyProtection="1" pivotButton="0" quotePrefix="0" xfId="0">
      <alignment horizontal="center"/>
      <protection locked="0" hidden="0"/>
    </xf>
    <xf numFmtId="0" fontId="3" fillId="8" borderId="11" applyProtection="1" pivotButton="0" quotePrefix="0" xfId="0">
      <protection locked="0" hidden="0"/>
    </xf>
    <xf numFmtId="0" fontId="3" fillId="8" borderId="11" applyAlignment="1" applyProtection="1" pivotButton="0" quotePrefix="0" xfId="0">
      <alignment horizontal="center"/>
      <protection locked="0" hidden="0"/>
    </xf>
    <xf numFmtId="167" fontId="3" fillId="8" borderId="11" applyProtection="1" pivotButton="0" quotePrefix="0" xfId="0">
      <protection locked="0" hidden="0"/>
    </xf>
    <xf numFmtId="0" fontId="13" fillId="8" borderId="11" applyAlignment="1" pivotButton="0" quotePrefix="0" xfId="0">
      <alignment horizontal="center"/>
    </xf>
    <xf numFmtId="0" fontId="13" fillId="8" borderId="11" pivotButton="0" quotePrefix="0" xfId="0"/>
    <xf numFmtId="0" fontId="20" fillId="5" borderId="0" applyAlignment="1" pivotButton="0" quotePrefix="0" xfId="0">
      <alignment vertical="center"/>
    </xf>
    <xf numFmtId="0" fontId="5" fillId="2" borderId="0" applyAlignment="1" pivotButton="0" quotePrefix="0" xfId="0">
      <alignment horizontal="left" vertical="bottom" indent="1"/>
    </xf>
    <xf numFmtId="0" fontId="0" fillId="2" borderId="0" pivotButton="0" quotePrefix="0" xfId="0"/>
    <xf numFmtId="0" fontId="0" fillId="2" borderId="12" pivotButton="0" quotePrefix="0" xfId="0"/>
    <xf numFmtId="166" fontId="21" fillId="2" borderId="0" applyAlignment="1" pivotButton="0" quotePrefix="0" xfId="0">
      <alignment horizontal="left" vertical="center" indent="1"/>
    </xf>
    <xf numFmtId="9" fontId="21" fillId="2" borderId="0" applyAlignment="1" pivotButton="0" quotePrefix="0" xfId="0">
      <alignment horizontal="left" vertical="center" indent="1"/>
    </xf>
    <xf numFmtId="0" fontId="19" fillId="2" borderId="0" applyAlignment="1" pivotButton="0" quotePrefix="0" xfId="0">
      <alignment horizontal="left" vertical="top" wrapText="1" indent="1"/>
    </xf>
    <xf numFmtId="0" fontId="0" fillId="9" borderId="0" pivotButton="0" quotePrefix="0" xfId="0"/>
    <xf numFmtId="0" fontId="0" fillId="10" borderId="0" pivotButton="0" quotePrefix="0" xfId="0"/>
    <xf numFmtId="0" fontId="22" fillId="4" borderId="0" pivotButton="0" quotePrefix="0" xfId="0"/>
    <xf numFmtId="9" fontId="23" fillId="4" borderId="0" applyAlignment="1" pivotButton="0" quotePrefix="0" xfId="0">
      <alignment horizontal="right" vertical="center"/>
    </xf>
    <xf numFmtId="0" fontId="0" fillId="2" borderId="13" pivotButton="0" quotePrefix="0" xfId="0"/>
    <xf numFmtId="0" fontId="0" fillId="3" borderId="13" pivotButton="0" quotePrefix="0" xfId="0"/>
    <xf numFmtId="0" fontId="24" fillId="4" borderId="0" applyAlignment="1" pivotButton="0" quotePrefix="0" xfId="0">
      <alignment horizontal="right" vertical="top"/>
    </xf>
    <xf numFmtId="0" fontId="24" fillId="4" borderId="0" applyAlignment="1" pivotButton="0" quotePrefix="0" xfId="0">
      <alignment horizontal="left" vertical="top"/>
    </xf>
    <xf numFmtId="0" fontId="9" fillId="2" borderId="0" applyAlignment="1" pivotButton="0" quotePrefix="0" xfId="0">
      <alignment horizontal="left" vertical="center" wrapText="1" indent="1"/>
    </xf>
    <xf numFmtId="0" fontId="2" fillId="4" borderId="0" applyAlignment="1" pivotButton="0" quotePrefix="0" xfId="0">
      <alignment horizontal="left" vertical="center" wrapText="1"/>
    </xf>
    <xf numFmtId="0" fontId="22" fillId="4" borderId="6" applyAlignment="1" pivotButton="0" quotePrefix="0" xfId="0">
      <alignment vertical="center" indent="1"/>
    </xf>
    <xf numFmtId="0" fontId="19" fillId="4" borderId="0" applyAlignment="1" pivotButton="0" quotePrefix="0" xfId="0">
      <alignment horizontal="right" vertical="center"/>
    </xf>
    <xf numFmtId="0" fontId="3" fillId="4" borderId="14" applyAlignment="1" pivotButton="0" quotePrefix="0" xfId="0">
      <alignment vertical="center" indent="1"/>
    </xf>
    <xf numFmtId="166" fontId="4" fillId="4" borderId="2" applyAlignment="1" pivotButton="0" quotePrefix="0" xfId="0">
      <alignment horizontal="right" vertical="center"/>
    </xf>
    <xf numFmtId="169" fontId="17" fillId="4" borderId="2" applyAlignment="1" pivotButton="0" quotePrefix="0" xfId="0">
      <alignment horizontal="right" vertical="center"/>
    </xf>
    <xf numFmtId="0" fontId="3" fillId="2" borderId="15" applyAlignment="1" pivotButton="0" quotePrefix="0" xfId="0">
      <alignment vertical="center" indent="1"/>
    </xf>
    <xf numFmtId="0" fontId="0" fillId="2" borderId="1" pivotButton="0" quotePrefix="0" xfId="0"/>
    <xf numFmtId="166" fontId="4" fillId="2" borderId="1" applyAlignment="1" pivotButton="0" quotePrefix="0" xfId="0">
      <alignment horizontal="right" vertical="center"/>
    </xf>
    <xf numFmtId="169" fontId="17" fillId="2" borderId="1" applyAlignment="1" pivotButton="0" quotePrefix="0" xfId="0">
      <alignment horizontal="right" vertical="center"/>
    </xf>
    <xf numFmtId="0" fontId="25" fillId="4" borderId="0" applyAlignment="1" pivotButton="0" quotePrefix="0" xfId="0">
      <alignment horizontal="center" vertical="center"/>
    </xf>
    <xf numFmtId="0" fontId="11" fillId="4" borderId="0" applyAlignment="1" pivotButton="0" quotePrefix="0" xfId="0">
      <alignment horizontal="center" vertical="center" wrapText="1"/>
    </xf>
    <xf numFmtId="0" fontId="11" fillId="2" borderId="0" applyAlignment="1" pivotButton="0" quotePrefix="0" xfId="0">
      <alignment horizontal="center" vertical="center" wrapText="1"/>
    </xf>
    <xf numFmtId="0" fontId="14" fillId="6" borderId="0" applyAlignment="1" pivotButton="0" quotePrefix="0" xfId="0">
      <alignment horizontal="center" vertical="center" wrapText="1"/>
    </xf>
    <xf numFmtId="0" fontId="18" fillId="0" borderId="0" pivotButton="0" quotePrefix="0" xfId="0"/>
    <xf numFmtId="0" fontId="15" fillId="4" borderId="6" pivotButton="0" quotePrefix="0" xfId="0"/>
    <xf numFmtId="166" fontId="9" fillId="4" borderId="11" pivotButton="0" quotePrefix="0" xfId="0"/>
    <xf numFmtId="166" fontId="3" fillId="4" borderId="11" pivotButton="0" quotePrefix="0" xfId="0"/>
    <xf numFmtId="168" fontId="3" fillId="4" borderId="11" applyAlignment="1" pivotButton="0" quotePrefix="0" xfId="0">
      <alignment horizontal="center"/>
    </xf>
    <xf numFmtId="166" fontId="11" fillId="4" borderId="11" applyAlignment="1" pivotButton="0" quotePrefix="0" xfId="0">
      <alignment horizontal="center"/>
    </xf>
    <xf numFmtId="166" fontId="19" fillId="0" borderId="0" pivotButton="0" quotePrefix="0" xfId="0"/>
    <xf numFmtId="166" fontId="9" fillId="8" borderId="11" pivotButton="0" quotePrefix="0" xfId="0"/>
    <xf numFmtId="166" fontId="3" fillId="8" borderId="11" pivotButton="0" quotePrefix="0" xfId="0"/>
    <xf numFmtId="168" fontId="3" fillId="8" borderId="11" applyAlignment="1" pivotButton="0" quotePrefix="0" xfId="0">
      <alignment horizontal="center"/>
    </xf>
    <xf numFmtId="166" fontId="11" fillId="8" borderId="11" applyAlignment="1" pivotButton="0" quotePrefix="0" xfId="0">
      <alignment horizontal="center"/>
    </xf>
    <xf numFmtId="166" fontId="12" fillId="6" borderId="0" pivotButton="0" quotePrefix="0" xfId="0"/>
    <xf numFmtId="168" fontId="12" fillId="6" borderId="0" pivotButton="0" quotePrefix="0" xfId="0"/>
    <xf numFmtId="0" fontId="16" fillId="4" borderId="0" applyAlignment="1" pivotButton="0" quotePrefix="0" xfId="0">
      <alignment horizontal="center"/>
    </xf>
    <xf numFmtId="0" fontId="17" fillId="4" borderId="0" applyAlignment="1" pivotButton="0" quotePrefix="0" xfId="0">
      <alignment horizontal="left" vertical="center" wrapText="1"/>
    </xf>
    <xf numFmtId="0" fontId="9" fillId="4" borderId="0" pivotButton="0" quotePrefix="0" xfId="0"/>
    <xf numFmtId="0" fontId="4" fillId="2" borderId="16" applyAlignment="1" applyProtection="1" pivotButton="0" quotePrefix="0" xfId="0">
      <alignment horizontal="center" vertical="center" wrapText="1"/>
      <protection locked="0" hidden="0"/>
    </xf>
    <xf numFmtId="1" fontId="4" fillId="4" borderId="0" applyAlignment="1" pivotButton="0" quotePrefix="0" xfId="0">
      <alignment horizontal="center" vertical="center" wrapText="1"/>
    </xf>
    <xf numFmtId="0" fontId="9" fillId="4" borderId="11" pivotButton="0" quotePrefix="0" xfId="0"/>
    <xf numFmtId="0" fontId="3" fillId="4" borderId="11" applyAlignment="1" pivotButton="0" quotePrefix="0" xfId="0">
      <alignment horizontal="left"/>
    </xf>
    <xf numFmtId="0" fontId="0" fillId="4" borderId="11" pivotButton="0" quotePrefix="0" xfId="0"/>
    <xf numFmtId="0" fontId="14" fillId="6" borderId="0" applyAlignment="1" pivotButton="0" quotePrefix="0" xfId="0">
      <alignment horizontal="left" vertical="center" indent="1"/>
    </xf>
    <xf numFmtId="0" fontId="0" fillId="6" borderId="0" pivotButton="0" quotePrefix="0" xfId="0"/>
    <xf numFmtId="0" fontId="3" fillId="4" borderId="11" applyAlignment="1" pivotButton="0" quotePrefix="0" xfId="0">
      <alignment indent="1"/>
    </xf>
    <xf numFmtId="167" fontId="3" fillId="4" borderId="11" applyAlignment="1" pivotButton="0" quotePrefix="0" xfId="0">
      <alignment horizontal="right" vertical="center"/>
    </xf>
    <xf numFmtId="0" fontId="9" fillId="2" borderId="0" applyAlignment="1" pivotButton="0" quotePrefix="0" xfId="0">
      <alignment indent="1"/>
    </xf>
    <xf numFmtId="167" fontId="9" fillId="2" borderId="0" applyAlignment="1" pivotButton="0" quotePrefix="0" xfId="0">
      <alignment horizontal="right" vertical="center"/>
    </xf>
    <xf numFmtId="0" fontId="12" fillId="6" borderId="0" applyAlignment="1" pivotButton="0" quotePrefix="0" xfId="0">
      <alignment vertical="center" indent="1"/>
    </xf>
    <xf numFmtId="167" fontId="26" fillId="6" borderId="0" applyAlignment="1" pivotButton="0" quotePrefix="0" xfId="0">
      <alignment horizontal="right" vertical="center"/>
    </xf>
    <xf numFmtId="0" fontId="3" fillId="4" borderId="0" pivotButton="0" quotePrefix="0" xfId="0"/>
    <xf numFmtId="0" fontId="11" fillId="4" borderId="0" pivotButton="0" quotePrefix="0" xfId="0"/>
    <xf numFmtId="0" fontId="10" fillId="4" borderId="0" pivotButton="0" quotePrefix="0" xfId="0"/>
    <xf numFmtId="0" fontId="27" fillId="2" borderId="0" applyAlignment="1" pivotButton="0" quotePrefix="0" xfId="0">
      <alignment horizontal="left" vertical="center" wrapText="1"/>
    </xf>
    <xf numFmtId="0" fontId="9" fillId="4" borderId="0" applyAlignment="1" pivotButton="0" quotePrefix="0" xfId="0">
      <alignment horizontal="left" vertical="center" wrapText="1"/>
    </xf>
    <xf numFmtId="167" fontId="28" fillId="4" borderId="17" applyAlignment="1" pivotButton="0" quotePrefix="0" xfId="0">
      <alignment horizontal="right" vertical="center"/>
    </xf>
    <xf numFmtId="167" fontId="28" fillId="2" borderId="16" applyAlignment="1" applyProtection="1" pivotButton="0" quotePrefix="0" xfId="0">
      <alignment horizontal="center" vertical="center" wrapText="1"/>
      <protection locked="0" hidden="0"/>
    </xf>
    <xf numFmtId="0" fontId="9" fillId="4" borderId="0" applyAlignment="1" pivotButton="0" quotePrefix="0" xfId="0">
      <alignment vertical="center" wrapText="1"/>
    </xf>
    <xf numFmtId="0" fontId="12" fillId="6" borderId="0" applyAlignment="1" pivotButton="0" quotePrefix="0" xfId="0">
      <alignment vertical="center" wrapText="1" indent="1"/>
    </xf>
    <xf numFmtId="0" fontId="29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10">
    <dxf>
      <fill>
        <patternFill patternType="solid">
          <fgColor rgb="00FBF3DC"/>
          <bgColor rgb="00FBF3DC"/>
        </patternFill>
      </fill>
    </dxf>
    <dxf>
      <font>
        <name val="Arial"/>
        <b val="1"/>
        <color rgb="00163C66"/>
      </font>
    </dxf>
    <dxf>
      <fill>
        <patternFill patternType="solid">
          <fgColor rgb="001A4F7B"/>
          <bgColor rgb="001A4F7B"/>
        </patternFill>
      </fill>
    </dxf>
    <dxf>
      <fill>
        <patternFill patternType="solid">
          <fgColor rgb="00CFA939"/>
          <bgColor rgb="00CFA939"/>
        </patternFill>
      </fill>
    </dxf>
    <dxf>
      <font>
        <name val="Arial"/>
        <b val="1"/>
        <color rgb="00FFFFFF"/>
      </font>
      <fill>
        <patternFill patternType="solid">
          <fgColor rgb="00163C66"/>
          <bgColor rgb="00163C66"/>
        </patternFill>
      </fill>
    </dxf>
    <dxf>
      <font>
        <name val="Arial"/>
        <b val="1"/>
        <color rgb="00163C66"/>
      </font>
      <fill>
        <patternFill patternType="solid">
          <fgColor rgb="00F7EDCD"/>
          <bgColor rgb="00F7EDCD"/>
        </patternFill>
      </fill>
    </dxf>
    <dxf>
      <font>
        <name val="Arial"/>
        <b val="1"/>
        <color rgb="00CFA939"/>
      </font>
      <fill>
        <patternFill patternType="solid">
          <fgColor rgb="001A4F7B"/>
          <bgColor rgb="001A4F7B"/>
        </patternFill>
      </fill>
    </dxf>
    <dxf>
      <font>
        <name val="Arial"/>
        <b val="1"/>
        <color rgb="00163C66"/>
      </font>
      <fill>
        <patternFill patternType="solid">
          <fgColor rgb="00F5E9C4"/>
          <bgColor rgb="00F5E9C4"/>
        </patternFill>
      </fill>
    </dxf>
    <dxf>
      <font>
        <name val="Arial"/>
        <b val="1"/>
        <color rgb="00163C66"/>
      </font>
      <fill>
        <patternFill patternType="solid">
          <fgColor rgb="00E2F1F7"/>
          <bgColor rgb="00E2F1F7"/>
        </patternFill>
      </fill>
    </dxf>
    <dxf>
      <font>
        <name val="Arial"/>
        <b val="1"/>
        <color rgb="00A079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63C66"/>
                </a:solidFill>
                <a:latin typeface="Georgia"/>
              </a:defRPr>
            </a:pPr>
            <a:r>
              <a:rPr sz="1200" b="1">
                <a:solidFill>
                  <a:srgbClr val="163C66"/>
                </a:solidFill>
                <a:latin typeface="Georgia"/>
              </a:rPr>
              <a:t>Faturamento de cada mês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Faturado no mês</v>
          </tx>
          <spPr>
            <a:solidFill xmlns:a="http://schemas.openxmlformats.org/drawingml/2006/main">
              <a:srgbClr val="1A4F7B"/>
            </a:solidFill>
            <a:ln xmlns:a="http://schemas.openxmlformats.org/drawingml/2006/main">
              <a:solidFill>
                <a:srgbClr val="1A4F7B"/>
              </a:solidFill>
              <a:prstDash val="solid"/>
            </a:ln>
          </spPr>
          <cat>
            <numRef>
              <f>'Mês a mês'!$B$10:$B$21</f>
            </numRef>
          </cat>
          <val>
            <numRef>
              <f>'Mês a mês'!$E$10:$E$21</f>
            </numRef>
          </val>
        </ser>
        <gapWidth val="55"/>
        <axId val="10"/>
        <axId val="100"/>
      </barChart>
      <lineChart>
        <grouping val="standard"/>
        <ser>
          <idx val="1"/>
          <order val="1"/>
          <tx>
            <v>Média mensal permitida</v>
          </tx>
          <spPr>
            <a:ln xmlns:a="http://schemas.openxmlformats.org/drawingml/2006/main" w="28000">
              <a:solidFill>
                <a:srgbClr val="CFA93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'Mês a mês'!$S$10:$S$21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7E5E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5B7089"/>
                </a:solidFill>
                <a:latin typeface="Arial"/>
              </a:defRPr>
            </a:pPr>
            <a:r>
              <a:t/>
            </a:r>
            <a:endParaRPr sz="800">
              <a:solidFill>
                <a:srgbClr val="5B7089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6EEF4"/>
              </a:solidFill>
              <a:prstDash val="solid"/>
            </a:ln>
          </spPr>
        </majorGridlines>
        <numFmt formatCode="&quot;R$&quot; #,##0" sourceLinked="0"/>
        <majorTickMark val="none"/>
        <minorTickMark val="none"/>
        <spPr>
          <a:ln xmlns:a="http://schemas.openxmlformats.org/drawingml/2006/main">
            <a:solidFill>
              <a:srgbClr val="D7E5E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5B7089"/>
                </a:solidFill>
                <a:latin typeface="Arial"/>
              </a:defRPr>
            </a:pPr>
            <a:r>
              <a:t/>
            </a:r>
            <a:endParaRPr sz="800">
              <a:solidFill>
                <a:srgbClr val="5B7089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>
              <a:solidFill>
                <a:srgbClr val="5B7089"/>
              </a:solidFill>
              <a:latin typeface="Arial"/>
            </a:defRPr>
          </a:pPr>
          <a:r>
            <a:t/>
          </a:r>
          <a:endParaRPr sz="800">
            <a:solidFill>
              <a:srgbClr val="5B7089"/>
            </a:solidFill>
            <a:latin typeface="Arial"/>
          </a:endParaRPr>
        </a:p>
      </txPr>
    </legend>
    <plotVisOnly val="0"/>
    <dispBlanksAs val="gap"/>
  </chart>
  <spPr>
    <a:solidFill xmlns:a="http://schemas.openxmlformats.org/drawingml/2006/main">
      <a:srgbClr val="FFFFFF"/>
    </a:solidFill>
    <a:ln xmlns:a="http://schemas.openxmlformats.org/drawingml/2006/main">
      <a:solidFill>
        <a:srgbClr val="D7E5EF"/>
      </a:solidFill>
      <a:prstDash val="solid"/>
    </a:ln>
  </spPr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63C66"/>
                </a:solidFill>
                <a:latin typeface="Georgia"/>
              </a:defRPr>
            </a:pPr>
            <a:r>
              <a:rPr sz="1200" b="1">
                <a:solidFill>
                  <a:srgbClr val="163C66"/>
                </a:solidFill>
                <a:latin typeface="Georgia"/>
              </a:rPr>
              <a:t>Limite do ano</a:t>
            </a:r>
          </a:p>
        </rich>
      </tx>
      <overlay val="0"/>
    </title>
    <plotArea>
      <doughnutChart>
        <varyColors val="1"/>
        <ser>
          <idx val="0"/>
          <order val="0"/>
          <tx>
            <v>Limite</v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A4F7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ACD1E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'Mês a mês'!$B$31:$B$32</f>
            </numRef>
          </cat>
          <val>
            <numRef>
              <f>'Mês a mês'!$C$31:$C$32</f>
            </numRef>
          </val>
        </ser>
        <firstSliceAng val="0"/>
        <holeSize val="64"/>
      </doughnutChart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>
              <a:solidFill>
                <a:srgbClr val="5B7089"/>
              </a:solidFill>
              <a:latin typeface="Arial"/>
            </a:defRPr>
          </a:pPr>
          <a:r>
            <a:t/>
          </a:r>
          <a:endParaRPr sz="800">
            <a:solidFill>
              <a:srgbClr val="5B7089"/>
            </a:solidFill>
            <a:latin typeface="Arial"/>
          </a:endParaRPr>
        </a:p>
      </txPr>
    </legend>
    <plotVisOnly val="0"/>
    <dispBlanksAs val="gap"/>
  </chart>
  <spPr>
    <a:solidFill xmlns:a="http://schemas.openxmlformats.org/drawingml/2006/main">
      <a:srgbClr val="FFFFFF"/>
    </a:solidFill>
    <a:ln xmlns:a="http://schemas.openxmlformats.org/drawingml/2006/main">
      <a:solidFill>
        <a:srgbClr val="D7E5EF"/>
      </a:solidFill>
      <a:prstDash val="solid"/>
    </a:ln>
  </spPr>
</chartSpace>
</file>

<file path=xl/charts/chart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63C66"/>
                </a:solidFill>
                <a:latin typeface="Georgia"/>
              </a:defRPr>
            </a:pPr>
            <a:r>
              <a:rPr sz="1200" b="1">
                <a:solidFill>
                  <a:srgbClr val="163C66"/>
                </a:solidFill>
                <a:latin typeface="Georgia"/>
              </a:rPr>
              <a:t>Faturado até agora x limite do ano</a:t>
            </a:r>
          </a:p>
        </rich>
      </tx>
      <overlay val="0"/>
    </title>
    <plotArea>
      <lineChart>
        <grouping val="standard"/>
        <ser>
          <idx val="0"/>
          <order val="0"/>
          <tx>
            <v>Faturado até o mês</v>
          </tx>
          <spPr>
            <a:ln xmlns:a="http://schemas.openxmlformats.org/drawingml/2006/main" w="32000">
              <a:solidFill>
                <a:srgbClr val="235D9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'Mês a mês'!$B$10:$B$21</f>
            </numRef>
          </cat>
          <val>
            <numRef>
              <f>'Mês a mês'!$M$10:$M$21</f>
            </numRef>
          </val>
          <smooth val="0"/>
        </ser>
        <ser>
          <idx val="1"/>
          <order val="1"/>
          <tx>
            <v>Limite do ano</v>
          </tx>
          <spPr>
            <a:ln xmlns:a="http://schemas.openxmlformats.org/drawingml/2006/main" w="22000">
              <a:solidFill>
                <a:srgbClr val="CFA939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'Mês a mês'!$B$10:$B$21</f>
            </numRef>
          </cat>
          <val>
            <numRef>
              <f>'Mês a mês'!$T$10:$T$21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7E5E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5B7089"/>
                </a:solidFill>
                <a:latin typeface="Arial"/>
              </a:defRPr>
            </a:pPr>
            <a:r>
              <a:t/>
            </a:r>
            <a:endParaRPr sz="800">
              <a:solidFill>
                <a:srgbClr val="5B7089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6EEF4"/>
              </a:solidFill>
              <a:prstDash val="solid"/>
            </a:ln>
          </spPr>
        </majorGridlines>
        <numFmt formatCode="&quot;R$&quot; #,##0" sourceLinked="0"/>
        <majorTickMark val="none"/>
        <minorTickMark val="none"/>
        <spPr>
          <a:ln xmlns:a="http://schemas.openxmlformats.org/drawingml/2006/main">
            <a:solidFill>
              <a:srgbClr val="D7E5E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>
                <a:solidFill>
                  <a:srgbClr val="5B7089"/>
                </a:solidFill>
                <a:latin typeface="Arial"/>
              </a:defRPr>
            </a:pPr>
            <a:r>
              <a:t/>
            </a:r>
            <a:endParaRPr sz="800">
              <a:solidFill>
                <a:srgbClr val="5B7089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>
              <a:solidFill>
                <a:srgbClr val="5B7089"/>
              </a:solidFill>
              <a:latin typeface="Arial"/>
            </a:defRPr>
          </a:pPr>
          <a:r>
            <a:t/>
          </a:r>
          <a:endParaRPr sz="800">
            <a:solidFill>
              <a:srgbClr val="5B7089"/>
            </a:solidFill>
            <a:latin typeface="Arial"/>
          </a:endParaRPr>
        </a:p>
      </txPr>
    </legend>
    <plotVisOnly val="0"/>
    <dispBlanksAs val="gap"/>
  </chart>
  <spPr>
    <a:solidFill xmlns:a="http://schemas.openxmlformats.org/drawingml/2006/main">
      <a:srgbClr val="FFFFFF"/>
    </a:solidFill>
    <a:ln xmlns:a="http://schemas.openxmlformats.org/drawingml/2006/main">
      <a:solidFill>
        <a:srgbClr val="D7E5EF"/>
      </a:solidFill>
      <a:prstDash val="solid"/>
    </a:ln>
  </spPr>
</chartSpace>
</file>

<file path=xl/comments/comment1.xml><?xml version="1.0" encoding="utf-8"?>
<comments xmlns="http://schemas.openxmlformats.org/spreadsheetml/2006/main">
  <authors>
    <author>Na Via Contábil</author>
  </authors>
  <commentList>
    <comment ref="D13" authorId="0" shapeId="0">
      <text>
        <t>Se o MEI foi aberto no ano que você está acompanhando, o limite é proporcional: R$ 6.750 por mês, contando o mês da abertura.</t>
      </text>
    </comment>
    <comment ref="D15" authorId="0" shapeId="0">
      <text>
        <t>A planilha mostra só os lançamentos deste ano. Para ver outro ano, troque o número aqui.</t>
      </text>
    </comment>
    <comment ref="D16" authorId="0" shapeId="0">
      <text>
        <t>Limite em vigor em 2026: R$ 81.000 por ano (LC 123/2006). Existem projetos no Congresso para aumentar esse valor. Se a lei mudar, é só trocar aqui que a planilha inteira se ajusta.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Relationship Type="http://schemas.openxmlformats.org/officeDocument/2006/relationships/image" Target="/xl/media/image9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9944100" cy="1266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9525000" cy="12192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1382375" cy="1266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21</row>
      <rowOff>0</rowOff>
    </from>
    <ext cx="7066666" cy="3657142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21</row>
      <rowOff>0</rowOff>
    </from>
    <ext cx="3714285" cy="3657142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40</row>
      <rowOff>0</rowOff>
    </from>
    <ext cx="7066666" cy="2771428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0</row>
      <rowOff>0</rowOff>
    </from>
    <ext cx="11144250" cy="12668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</row>
      <rowOff>0</rowOff>
    </from>
    <ext cx="10934700" cy="12192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14535150" cy="1266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7753350" cy="1266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9486900" cy="1266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9486900" cy="12192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sheet1.xml><?xml version="1.0" encoding="utf-8"?>
<worksheet xmlns="http://schemas.openxmlformats.org/spreadsheetml/2006/main">
  <sheetPr>
    <tabColor rgb="00163C66"/>
    <outlinePr summaryBelow="1" summaryRight="1"/>
    <pageSetUpPr/>
  </sheetPr>
  <dimension ref="A1:K3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" customWidth="1" min="2" max="2"/>
    <col width="34" customWidth="1" min="3" max="3"/>
    <col width="32" customWidth="1" min="4" max="4"/>
    <col width="3" customWidth="1" min="5" max="5"/>
    <col width="2.5" customWidth="1" min="6" max="6"/>
    <col width="3" customWidth="1" min="7" max="7"/>
    <col width="6" customWidth="1" min="8" max="8"/>
    <col width="50" customWidth="1" min="9" max="9"/>
    <col width="3" customWidth="1" min="10" max="10"/>
    <col width="2.5" customWidth="1" min="11" max="11"/>
  </cols>
  <sheetData>
    <row r="1" ht="12" customHeight="1"/>
    <row r="2" ht="24" customHeight="1"/>
    <row r="3" ht="24" customHeight="1"/>
    <row r="4" ht="24" customHeight="1"/>
    <row r="5" ht="12" customHeight="1"/>
    <row r="6" ht="4" customHeight="1"/>
    <row r="7" ht="14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</row>
    <row r="8" ht="8" customHeight="1">
      <c r="A8" s="1" t="n"/>
      <c r="B8" s="2" t="n"/>
      <c r="C8" s="3" t="n"/>
      <c r="D8" s="3" t="n"/>
      <c r="E8" s="4" t="n"/>
      <c r="F8" s="1" t="n"/>
      <c r="G8" s="2" t="n"/>
      <c r="H8" s="3" t="n"/>
      <c r="I8" s="3" t="n"/>
      <c r="J8" s="4" t="n"/>
      <c r="K8" s="1" t="n"/>
    </row>
    <row r="9" ht="26" customHeight="1">
      <c r="A9" s="1" t="n"/>
      <c r="B9" s="5" t="n"/>
      <c r="C9" s="6" t="inlineStr">
        <is>
          <t>Seus dados</t>
        </is>
      </c>
      <c r="D9" s="7" t="n"/>
      <c r="E9" s="8" t="n"/>
      <c r="F9" s="1" t="n"/>
      <c r="G9" s="5" t="n"/>
      <c r="H9" s="6" t="inlineStr">
        <is>
          <t>Como usar em 4 passos</t>
        </is>
      </c>
      <c r="I9" s="7" t="n"/>
      <c r="J9" s="8" t="n"/>
      <c r="K9" s="1" t="n"/>
    </row>
    <row r="10">
      <c r="A10" s="1" t="n"/>
      <c r="B10" s="5" t="n"/>
      <c r="C10" s="9" t="inlineStr">
        <is>
          <t>Preencha só os campos em azul claro. O resto a planilha calcula sozinha.</t>
        </is>
      </c>
      <c r="D10" s="7" t="n"/>
      <c r="E10" s="8" t="n"/>
      <c r="F10" s="1" t="n"/>
      <c r="G10" s="5" t="n"/>
      <c r="H10" s="7" t="n"/>
      <c r="I10" s="7" t="n"/>
      <c r="J10" s="8" t="n"/>
      <c r="K10" s="1" t="n"/>
    </row>
    <row r="11" ht="26" customHeight="1">
      <c r="A11" s="1" t="n"/>
      <c r="B11" s="5" t="n"/>
      <c r="C11" s="10" t="inlineStr">
        <is>
          <t>Nome do seu negócio</t>
        </is>
      </c>
      <c r="D11" s="11"/>
      <c r="E11" s="8" t="n"/>
      <c r="F11" s="1" t="n"/>
      <c r="G11" s="5" t="n"/>
      <c r="H11" s="12" t="inlineStr">
        <is>
          <t>1</t>
        </is>
      </c>
      <c r="I11" s="13" t="inlineStr">
        <is>
          <t>Preencha seus dados aqui ao lado. Se o MEI foi aberto este ano, coloque a data de abertura, porque o limite muda.</t>
        </is>
      </c>
      <c r="J11" s="8" t="n"/>
      <c r="K11" s="1" t="n"/>
    </row>
    <row r="12" ht="26" customHeight="1">
      <c r="A12" s="1" t="n"/>
      <c r="B12" s="5" t="n"/>
      <c r="C12" s="10" t="inlineStr">
        <is>
          <t>CNPJ</t>
        </is>
      </c>
      <c r="D12" s="14"/>
      <c r="E12" s="8" t="n"/>
      <c r="F12" s="1" t="n"/>
      <c r="G12" s="5" t="n"/>
      <c r="H12" s="15" t="n"/>
      <c r="I12" s="15" t="n"/>
      <c r="J12" s="8" t="n"/>
      <c r="K12" s="1" t="n"/>
    </row>
    <row r="13" ht="26" customHeight="1">
      <c r="A13" s="1" t="n"/>
      <c r="B13" s="5" t="n"/>
      <c r="C13" s="10" t="inlineStr">
        <is>
          <t>Data de abertura do MEI</t>
        </is>
      </c>
      <c r="D13" s="16"/>
      <c r="E13" s="8" t="n"/>
      <c r="F13" s="1" t="n"/>
      <c r="G13" s="5" t="n"/>
      <c r="H13" s="12" t="inlineStr">
        <is>
          <t>2</t>
        </is>
      </c>
      <c r="I13" s="13" t="inlineStr">
        <is>
          <t>Na aba Lançamentos, anote tudo o que entra e sai: data, descrição, categoria e valor. Nas vendas, marque se emitiu nota.</t>
        </is>
      </c>
      <c r="J13" s="8" t="n"/>
      <c r="K13" s="1" t="n"/>
    </row>
    <row r="14" ht="26" customHeight="1">
      <c r="A14" s="1" t="n"/>
      <c r="B14" s="5" t="n"/>
      <c r="C14" s="10" t="inlineStr">
        <is>
          <t>Atividade principal</t>
        </is>
      </c>
      <c r="D14" s="11" t="inlineStr">
        <is>
          <t>Comércio e Serviços</t>
        </is>
      </c>
      <c r="E14" s="8" t="n"/>
      <c r="F14" s="1" t="n"/>
      <c r="G14" s="5" t="n"/>
      <c r="H14" s="15" t="n"/>
      <c r="I14" s="15" t="n"/>
      <c r="J14" s="8" t="n"/>
      <c r="K14" s="1" t="n"/>
    </row>
    <row r="15" ht="26" customHeight="1">
      <c r="A15" s="1" t="n"/>
      <c r="B15" s="5" t="n"/>
      <c r="C15" s="10" t="inlineStr">
        <is>
          <t>Ano que você quer acompanhar</t>
        </is>
      </c>
      <c r="D15" s="17" t="n">
        <v>2026</v>
      </c>
      <c r="E15" s="8" t="n"/>
      <c r="F15" s="1" t="n"/>
      <c r="G15" s="5" t="n"/>
      <c r="H15" s="12" t="inlineStr">
        <is>
          <t>3</t>
        </is>
      </c>
      <c r="I15" s="13" t="inlineStr">
        <is>
          <t>Abra o Painel para ver quanto já faturou, quanto ainda pode faturar e como está o seu dinheiro.</t>
        </is>
      </c>
      <c r="J15" s="8" t="n"/>
      <c r="K15" s="1" t="n"/>
    </row>
    <row r="16" ht="26" customHeight="1">
      <c r="A16" s="1" t="n"/>
      <c r="B16" s="5" t="n"/>
      <c r="C16" s="10" t="inlineStr">
        <is>
          <t>Limite anual do MEI</t>
        </is>
      </c>
      <c r="D16" s="18" t="n">
        <v>81000</v>
      </c>
      <c r="E16" s="8" t="n"/>
      <c r="F16" s="1" t="n"/>
      <c r="G16" s="5" t="n"/>
      <c r="H16" s="15" t="n"/>
      <c r="I16" s="15" t="n"/>
      <c r="J16" s="8" t="n"/>
      <c r="K16" s="1" t="n"/>
    </row>
    <row r="17" ht="12" customHeight="1">
      <c r="A17" s="1" t="n"/>
      <c r="B17" s="5" t="n"/>
      <c r="C17" s="15" t="n"/>
      <c r="D17" s="15" t="n"/>
      <c r="E17" s="8" t="n"/>
      <c r="F17" s="1" t="n"/>
      <c r="G17" s="5" t="n"/>
      <c r="H17" s="12" t="inlineStr">
        <is>
          <t>4</t>
        </is>
      </c>
      <c r="I17" s="13" t="inlineStr">
        <is>
          <t>Todo mês, imprima o Relatório mensal. No começo do ano, use a aba Declarações para a DASN-SIMEI e o Imposto de Renda.</t>
        </is>
      </c>
      <c r="J17" s="8" t="n"/>
      <c r="K17" s="1" t="n"/>
    </row>
    <row r="18" ht="30" customHeight="1">
      <c r="A18" s="1" t="n"/>
      <c r="B18" s="5" t="n"/>
      <c r="C18" s="19" t="inlineStr">
        <is>
          <t>SEU LIMITE NESTE ANO</t>
        </is>
      </c>
      <c r="D18" s="20">
        <f>IF(OR(D13="",YEAR(D13)&lt;D15),D16,IF(YEAR(D13)=D15,D16/12*(13-MONTH(D13)),0))</f>
        <v/>
      </c>
      <c r="E18" s="8" t="n"/>
      <c r="F18" s="1" t="n"/>
      <c r="G18" s="5" t="n"/>
      <c r="H18" s="7" t="n"/>
      <c r="I18" s="7" t="n"/>
      <c r="J18" s="8" t="n"/>
      <c r="K18" s="1" t="n"/>
    </row>
    <row r="19" ht="30" customHeight="1">
      <c r="A19" s="1" t="n"/>
      <c r="B19" s="5" t="n"/>
      <c r="C19" s="19" t="inlineStr">
        <is>
          <t>MÉDIA MENSAL PERMITIDA</t>
        </is>
      </c>
      <c r="D19" s="20">
        <f>D16/12</f>
        <v/>
      </c>
      <c r="E19" s="8" t="n"/>
      <c r="F19" s="1" t="n"/>
      <c r="G19" s="5" t="n"/>
      <c r="H19" s="7" t="n"/>
      <c r="I19" s="21" t="inlineStr">
        <is>
          <t>Esta planilha vem em branco. Preencha seus dados ao lado e comece a lançar na aba Lançamentos.</t>
        </is>
      </c>
      <c r="J19" s="8" t="n"/>
      <c r="K19" s="1" t="n"/>
    </row>
    <row r="20" ht="8" customHeight="1">
      <c r="A20" s="1" t="n"/>
      <c r="B20" s="5" t="n"/>
      <c r="C20" s="7" t="n"/>
      <c r="D20" s="7" t="n"/>
      <c r="E20" s="8" t="n"/>
      <c r="F20" s="1" t="n"/>
      <c r="G20" s="5" t="n"/>
      <c r="H20" s="7" t="n"/>
      <c r="I20" s="7" t="n"/>
      <c r="J20" s="8" t="n"/>
      <c r="K20" s="1" t="n"/>
    </row>
    <row r="21" ht="6" customHeight="1">
      <c r="A21" s="1" t="n"/>
      <c r="B21" s="22" t="n"/>
      <c r="C21" s="23" t="n"/>
      <c r="D21" s="23" t="n"/>
      <c r="E21" s="24" t="n"/>
      <c r="F21" s="1" t="n"/>
      <c r="G21" s="22" t="n"/>
      <c r="H21" s="23" t="n"/>
      <c r="I21" s="23" t="n"/>
      <c r="J21" s="24" t="n"/>
      <c r="K21" s="1" t="n"/>
    </row>
    <row r="22" ht="14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</row>
    <row r="23" ht="8" customHeight="1">
      <c r="A23" s="1" t="n"/>
      <c r="B23" s="2" t="n"/>
      <c r="C23" s="3" t="n"/>
      <c r="D23" s="3" t="n"/>
      <c r="E23" s="3" t="n"/>
      <c r="F23" s="3" t="n"/>
      <c r="G23" s="3" t="n"/>
      <c r="H23" s="3" t="n"/>
      <c r="I23" s="3" t="n"/>
      <c r="J23" s="4" t="n"/>
      <c r="K23" s="1" t="n"/>
    </row>
    <row r="24" ht="26" customHeight="1">
      <c r="A24" s="1" t="n"/>
      <c r="B24" s="5" t="n"/>
      <c r="C24" s="6" t="inlineStr">
        <is>
          <t>Datas que não podem passar</t>
        </is>
      </c>
      <c r="D24" s="7" t="n"/>
      <c r="E24" s="7" t="n"/>
      <c r="F24" s="7" t="n"/>
      <c r="G24" s="7" t="n"/>
      <c r="H24" s="7" t="n"/>
      <c r="I24" s="7" t="n"/>
      <c r="J24" s="8" t="n"/>
      <c r="K24" s="1" t="n"/>
    </row>
    <row r="25" ht="24" customHeight="1">
      <c r="A25" s="1" t="n"/>
      <c r="B25" s="5" t="n"/>
      <c r="C25" s="25" t="inlineStr">
        <is>
          <t>Todo dia 20</t>
        </is>
      </c>
      <c r="D25" s="26" t="inlineStr">
        <is>
          <t>Vence o DAS do mês anterior. Mesmo sem faturar, o DAS do MEI é devido.</t>
        </is>
      </c>
      <c r="E25" s="15" t="n"/>
      <c r="F25" s="15" t="n"/>
      <c r="G25" s="15" t="n"/>
      <c r="H25" s="15" t="n"/>
      <c r="I25" s="15" t="n"/>
      <c r="J25" s="8" t="n"/>
      <c r="K25" s="1" t="n"/>
    </row>
    <row r="26" ht="24" customHeight="1">
      <c r="A26" s="1" t="n"/>
      <c r="B26" s="5" t="n"/>
      <c r="C26" s="25" t="inlineStr">
        <is>
          <t>Até o dia 20</t>
        </is>
      </c>
      <c r="D26" s="26" t="inlineStr">
        <is>
          <t>Preencher o Relatório mensal das receitas do mês anterior e guardar junto com as notas.</t>
        </is>
      </c>
      <c r="E26" s="15" t="n"/>
      <c r="F26" s="15" t="n"/>
      <c r="G26" s="15" t="n"/>
      <c r="H26" s="15" t="n"/>
      <c r="I26" s="15" t="n"/>
      <c r="J26" s="8" t="n"/>
      <c r="K26" s="1" t="n"/>
    </row>
    <row r="27" ht="24" customHeight="1">
      <c r="A27" s="1" t="n"/>
      <c r="B27" s="5" t="n"/>
      <c r="C27" s="25" t="inlineStr">
        <is>
          <t>Até 31 de maio</t>
        </is>
      </c>
      <c r="D27" s="26" t="inlineStr">
        <is>
          <t>Entregar a DASN-SIMEI, a declaração anual do MEI, com o faturamento do ano anterior.</t>
        </is>
      </c>
      <c r="E27" s="15" t="n"/>
      <c r="F27" s="15" t="n"/>
      <c r="G27" s="15" t="n"/>
      <c r="H27" s="15" t="n"/>
      <c r="I27" s="15" t="n"/>
      <c r="J27" s="8" t="n"/>
      <c r="K27" s="1" t="n"/>
    </row>
    <row r="28" ht="10" customHeight="1">
      <c r="A28" s="1" t="n"/>
      <c r="B28" s="5" t="n"/>
      <c r="C28" s="7" t="n"/>
      <c r="D28" s="7" t="n"/>
      <c r="E28" s="7" t="n"/>
      <c r="F28" s="7" t="n"/>
      <c r="G28" s="7" t="n"/>
      <c r="H28" s="7" t="n"/>
      <c r="I28" s="7" t="n"/>
      <c r="J28" s="8" t="n"/>
      <c r="K28" s="1" t="n"/>
    </row>
    <row r="29" ht="22" customHeight="1">
      <c r="A29" s="1" t="n"/>
      <c r="B29" s="5" t="n"/>
      <c r="C29" s="27" t="inlineStr">
        <is>
          <t>Campo para preencher</t>
        </is>
      </c>
      <c r="D29" s="28" t="inlineStr">
        <is>
          <t>Campo calculado</t>
        </is>
      </c>
      <c r="E29" s="7" t="n"/>
      <c r="F29" s="7" t="n"/>
      <c r="G29" s="7" t="n"/>
      <c r="H29" s="7" t="n"/>
      <c r="I29" s="7" t="n"/>
      <c r="J29" s="8" t="n"/>
      <c r="K29" s="1" t="n"/>
    </row>
    <row r="30" ht="8" customHeight="1">
      <c r="A30" s="1" t="n"/>
      <c r="B30" s="22" t="n"/>
      <c r="C30" s="23" t="n"/>
      <c r="D30" s="23" t="n"/>
      <c r="E30" s="23" t="n"/>
      <c r="F30" s="23" t="n"/>
      <c r="G30" s="23" t="n"/>
      <c r="H30" s="23" t="n"/>
      <c r="I30" s="23" t="n"/>
      <c r="J30" s="24" t="n"/>
      <c r="K30" s="1" t="n"/>
    </row>
    <row r="31" ht="14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</row>
    <row r="32" ht="24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</row>
    <row r="33" ht="24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</row>
    <row r="34" ht="24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</row>
    <row r="35" ht="24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1">
    <mergeCell ref="D27:I27"/>
    <mergeCell ref="H13:H14"/>
    <mergeCell ref="H17:H18"/>
    <mergeCell ref="I11:I12"/>
    <mergeCell ref="I13:I14"/>
    <mergeCell ref="I17:I18"/>
    <mergeCell ref="I15:I16"/>
    <mergeCell ref="D26:I26"/>
    <mergeCell ref="H15:H16"/>
    <mergeCell ref="H11:H12"/>
    <mergeCell ref="D25:I25"/>
  </mergeCells>
  <dataValidations count="2">
    <dataValidation sqref="D14" showDropDown="0" showInputMessage="0" showErrorMessage="0" allowBlank="0" promptTitle="Atividade" prompt="Escolha a atividade principal do seu MEI." type="list">
      <formula1>=Listas!$E$2:$E$7</formula1>
    </dataValidation>
    <dataValidation sqref="D15" showDropDown="0" showInputMessage="0" showErrorMessage="0" allowBlank="0" errorTitle="Ano" error="Digite um ano, por exemplo 2026." type="whole" operator="between">
      <formula1>2020</formula1>
      <formula2>2040</formula2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235D93"/>
    <outlinePr summaryBelow="1" summaryRight="1"/>
    <pageSetUpPr/>
  </sheetPr>
  <dimension ref="A1:L1511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3" customWidth="1" min="2" max="2"/>
    <col width="38" customWidth="1" min="3" max="3"/>
    <col width="38" customWidth="1" min="4" max="4"/>
    <col width="11" customWidth="1" min="5" max="5"/>
    <col width="15" customWidth="1" min="6" max="6"/>
    <col width="9" customWidth="1" min="7" max="7"/>
    <col width="8" customWidth="1" min="8" max="8"/>
    <col width="14" customWidth="1" min="9" max="9"/>
    <col width="12" customWidth="1" min="10" max="10"/>
    <col width="2.5" customWidth="1" min="11" max="11"/>
    <col width="2.5" customWidth="1" min="12" max="12"/>
  </cols>
  <sheetData>
    <row r="1" ht="12" customHeight="1"/>
    <row r="2" ht="24" customHeight="1"/>
    <row r="3" ht="24" customHeight="1"/>
    <row r="4" ht="24" customHeight="1"/>
    <row r="5" ht="12" customHeight="1"/>
    <row r="6" ht="4" customHeight="1"/>
    <row r="7" ht="26" customHeight="1">
      <c r="A7" s="2" t="n"/>
      <c r="B7" s="29" t="inlineStr">
        <is>
          <t>Preencha as colunas de Data a Valor. Mês, Ano, Grupo e Tipo são automáticos. Dinheiro pessoal não entra aqui, só o que é do negócio. Se tirou dinheiro para você, use a categoria Retirada para uso pessoal.</t>
        </is>
      </c>
      <c r="C7" s="3" t="n"/>
      <c r="D7" s="3" t="n"/>
      <c r="E7" s="3" t="n"/>
      <c r="F7" s="3" t="n"/>
      <c r="G7" s="3" t="n"/>
      <c r="H7" s="3" t="n"/>
      <c r="I7" s="3" t="n"/>
      <c r="J7" s="3" t="n"/>
      <c r="K7" s="4" t="n"/>
      <c r="L7" s="1" t="n"/>
    </row>
    <row r="8" ht="24" customHeight="1">
      <c r="A8" s="5" t="n"/>
      <c r="B8" s="30" t="inlineStr">
        <is>
          <t>Data</t>
        </is>
      </c>
      <c r="C8" s="30" t="inlineStr">
        <is>
          <t>Descrição</t>
        </is>
      </c>
      <c r="D8" s="30" t="inlineStr">
        <is>
          <t>Categoria</t>
        </is>
      </c>
      <c r="E8" s="30" t="inlineStr">
        <is>
          <t>Emitiu nota?</t>
        </is>
      </c>
      <c r="F8" s="30" t="inlineStr">
        <is>
          <t>Valor (R$)</t>
        </is>
      </c>
      <c r="G8" s="31" t="inlineStr">
        <is>
          <t>Mês</t>
        </is>
      </c>
      <c r="H8" s="31" t="inlineStr">
        <is>
          <t>Ano</t>
        </is>
      </c>
      <c r="I8" s="31" t="inlineStr">
        <is>
          <t>Grupo</t>
        </is>
      </c>
      <c r="J8" s="31" t="inlineStr">
        <is>
          <t>Tipo de receita</t>
        </is>
      </c>
      <c r="K8" s="8" t="n"/>
      <c r="L8" s="1" t="n"/>
    </row>
    <row r="9">
      <c r="A9" s="5" t="n"/>
      <c r="B9" s="32"/>
      <c r="C9" s="33"/>
      <c r="D9" s="33"/>
      <c r="E9" s="34"/>
      <c r="F9" s="35"/>
      <c r="G9" s="36">
        <f>IF(B9="","",MONTH(B9))</f>
        <v/>
      </c>
      <c r="H9" s="36">
        <f>IF(B9="","",YEAR(B9))</f>
        <v/>
      </c>
      <c r="I9" s="37">
        <f>IF(D9="","",IFERROR(INDEX(Listas!$B$2:$B$18,MATCH(D9,Listas!$A$2:$A$18,0)),"Revisar"))</f>
        <v/>
      </c>
      <c r="J9" s="37">
        <f>IF(D9="","",IFERROR(INDEX(Listas!$C$2:$C$18,MATCH(D9,Listas!$A$2:$A$18,0))&amp;"",""))</f>
        <v/>
      </c>
      <c r="K9" s="8" t="n"/>
      <c r="L9" s="1" t="n"/>
    </row>
    <row r="10">
      <c r="A10" s="5" t="n"/>
      <c r="B10" s="38"/>
      <c r="C10" s="39"/>
      <c r="D10" s="39"/>
      <c r="E10" s="40"/>
      <c r="F10" s="41"/>
      <c r="G10" s="42">
        <f>IF(B10="","",MONTH(B10))</f>
        <v/>
      </c>
      <c r="H10" s="42">
        <f>IF(B10="","",YEAR(B10))</f>
        <v/>
      </c>
      <c r="I10" s="43">
        <f>IF(D10="","",IFERROR(INDEX(Listas!$B$2:$B$18,MATCH(D10,Listas!$A$2:$A$18,0)),"Revisar"))</f>
        <v/>
      </c>
      <c r="J10" s="43">
        <f>IF(D10="","",IFERROR(INDEX(Listas!$C$2:$C$18,MATCH(D10,Listas!$A$2:$A$18,0))&amp;"",""))</f>
        <v/>
      </c>
      <c r="K10" s="8" t="n"/>
      <c r="L10" s="1" t="n"/>
    </row>
    <row r="11">
      <c r="A11" s="5" t="n"/>
      <c r="B11" s="32"/>
      <c r="C11" s="33"/>
      <c r="D11" s="33"/>
      <c r="E11" s="34"/>
      <c r="F11" s="35"/>
      <c r="G11" s="36">
        <f>IF(B11="","",MONTH(B11))</f>
        <v/>
      </c>
      <c r="H11" s="36">
        <f>IF(B11="","",YEAR(B11))</f>
        <v/>
      </c>
      <c r="I11" s="37">
        <f>IF(D11="","",IFERROR(INDEX(Listas!$B$2:$B$18,MATCH(D11,Listas!$A$2:$A$18,0)),"Revisar"))</f>
        <v/>
      </c>
      <c r="J11" s="37">
        <f>IF(D11="","",IFERROR(INDEX(Listas!$C$2:$C$18,MATCH(D11,Listas!$A$2:$A$18,0))&amp;"",""))</f>
        <v/>
      </c>
      <c r="K11" s="8" t="n"/>
      <c r="L11" s="1" t="n"/>
    </row>
    <row r="12">
      <c r="A12" s="5" t="n"/>
      <c r="B12" s="38"/>
      <c r="C12" s="39"/>
      <c r="D12" s="39"/>
      <c r="E12" s="40"/>
      <c r="F12" s="41"/>
      <c r="G12" s="42">
        <f>IF(B12="","",MONTH(B12))</f>
        <v/>
      </c>
      <c r="H12" s="42">
        <f>IF(B12="","",YEAR(B12))</f>
        <v/>
      </c>
      <c r="I12" s="43">
        <f>IF(D12="","",IFERROR(INDEX(Listas!$B$2:$B$18,MATCH(D12,Listas!$A$2:$A$18,0)),"Revisar"))</f>
        <v/>
      </c>
      <c r="J12" s="43">
        <f>IF(D12="","",IFERROR(INDEX(Listas!$C$2:$C$18,MATCH(D12,Listas!$A$2:$A$18,0))&amp;"",""))</f>
        <v/>
      </c>
      <c r="K12" s="8" t="n"/>
      <c r="L12" s="1" t="n"/>
    </row>
    <row r="13">
      <c r="A13" s="5" t="n"/>
      <c r="B13" s="32"/>
      <c r="C13" s="33"/>
      <c r="D13" s="33"/>
      <c r="E13" s="34"/>
      <c r="F13" s="35"/>
      <c r="G13" s="36">
        <f>IF(B13="","",MONTH(B13))</f>
        <v/>
      </c>
      <c r="H13" s="36">
        <f>IF(B13="","",YEAR(B13))</f>
        <v/>
      </c>
      <c r="I13" s="37">
        <f>IF(D13="","",IFERROR(INDEX(Listas!$B$2:$B$18,MATCH(D13,Listas!$A$2:$A$18,0)),"Revisar"))</f>
        <v/>
      </c>
      <c r="J13" s="37">
        <f>IF(D13="","",IFERROR(INDEX(Listas!$C$2:$C$18,MATCH(D13,Listas!$A$2:$A$18,0))&amp;"",""))</f>
        <v/>
      </c>
      <c r="K13" s="8" t="n"/>
      <c r="L13" s="1" t="n"/>
    </row>
    <row r="14">
      <c r="A14" s="5" t="n"/>
      <c r="B14" s="38"/>
      <c r="C14" s="39"/>
      <c r="D14" s="39"/>
      <c r="E14" s="40"/>
      <c r="F14" s="41"/>
      <c r="G14" s="42">
        <f>IF(B14="","",MONTH(B14))</f>
        <v/>
      </c>
      <c r="H14" s="42">
        <f>IF(B14="","",YEAR(B14))</f>
        <v/>
      </c>
      <c r="I14" s="43">
        <f>IF(D14="","",IFERROR(INDEX(Listas!$B$2:$B$18,MATCH(D14,Listas!$A$2:$A$18,0)),"Revisar"))</f>
        <v/>
      </c>
      <c r="J14" s="43">
        <f>IF(D14="","",IFERROR(INDEX(Listas!$C$2:$C$18,MATCH(D14,Listas!$A$2:$A$18,0))&amp;"",""))</f>
        <v/>
      </c>
      <c r="K14" s="8" t="n"/>
      <c r="L14" s="1" t="n"/>
    </row>
    <row r="15">
      <c r="A15" s="5" t="n"/>
      <c r="B15" s="32"/>
      <c r="C15" s="33"/>
      <c r="D15" s="33"/>
      <c r="E15" s="34"/>
      <c r="F15" s="35"/>
      <c r="G15" s="36">
        <f>IF(B15="","",MONTH(B15))</f>
        <v/>
      </c>
      <c r="H15" s="36">
        <f>IF(B15="","",YEAR(B15))</f>
        <v/>
      </c>
      <c r="I15" s="37">
        <f>IF(D15="","",IFERROR(INDEX(Listas!$B$2:$B$18,MATCH(D15,Listas!$A$2:$A$18,0)),"Revisar"))</f>
        <v/>
      </c>
      <c r="J15" s="37">
        <f>IF(D15="","",IFERROR(INDEX(Listas!$C$2:$C$18,MATCH(D15,Listas!$A$2:$A$18,0))&amp;"",""))</f>
        <v/>
      </c>
      <c r="K15" s="8" t="n"/>
      <c r="L15" s="1" t="n"/>
    </row>
    <row r="16">
      <c r="A16" s="5" t="n"/>
      <c r="B16" s="38"/>
      <c r="C16" s="39"/>
      <c r="D16" s="39"/>
      <c r="E16" s="40"/>
      <c r="F16" s="41"/>
      <c r="G16" s="42">
        <f>IF(B16="","",MONTH(B16))</f>
        <v/>
      </c>
      <c r="H16" s="42">
        <f>IF(B16="","",YEAR(B16))</f>
        <v/>
      </c>
      <c r="I16" s="43">
        <f>IF(D16="","",IFERROR(INDEX(Listas!$B$2:$B$18,MATCH(D16,Listas!$A$2:$A$18,0)),"Revisar"))</f>
        <v/>
      </c>
      <c r="J16" s="43">
        <f>IF(D16="","",IFERROR(INDEX(Listas!$C$2:$C$18,MATCH(D16,Listas!$A$2:$A$18,0))&amp;"",""))</f>
        <v/>
      </c>
      <c r="K16" s="8" t="n"/>
      <c r="L16" s="1" t="n"/>
    </row>
    <row r="17">
      <c r="A17" s="5" t="n"/>
      <c r="B17" s="32"/>
      <c r="C17" s="33"/>
      <c r="D17" s="33"/>
      <c r="E17" s="34"/>
      <c r="F17" s="35"/>
      <c r="G17" s="36">
        <f>IF(B17="","",MONTH(B17))</f>
        <v/>
      </c>
      <c r="H17" s="36">
        <f>IF(B17="","",YEAR(B17))</f>
        <v/>
      </c>
      <c r="I17" s="37">
        <f>IF(D17="","",IFERROR(INDEX(Listas!$B$2:$B$18,MATCH(D17,Listas!$A$2:$A$18,0)),"Revisar"))</f>
        <v/>
      </c>
      <c r="J17" s="37">
        <f>IF(D17="","",IFERROR(INDEX(Listas!$C$2:$C$18,MATCH(D17,Listas!$A$2:$A$18,0))&amp;"",""))</f>
        <v/>
      </c>
      <c r="K17" s="8" t="n"/>
      <c r="L17" s="1" t="n"/>
    </row>
    <row r="18">
      <c r="A18" s="5" t="n"/>
      <c r="B18" s="38"/>
      <c r="C18" s="39"/>
      <c r="D18" s="39"/>
      <c r="E18" s="40"/>
      <c r="F18" s="41"/>
      <c r="G18" s="42">
        <f>IF(B18="","",MONTH(B18))</f>
        <v/>
      </c>
      <c r="H18" s="42">
        <f>IF(B18="","",YEAR(B18))</f>
        <v/>
      </c>
      <c r="I18" s="43">
        <f>IF(D18="","",IFERROR(INDEX(Listas!$B$2:$B$18,MATCH(D18,Listas!$A$2:$A$18,0)),"Revisar"))</f>
        <v/>
      </c>
      <c r="J18" s="43">
        <f>IF(D18="","",IFERROR(INDEX(Listas!$C$2:$C$18,MATCH(D18,Listas!$A$2:$A$18,0))&amp;"",""))</f>
        <v/>
      </c>
      <c r="K18" s="8" t="n"/>
      <c r="L18" s="1" t="n"/>
    </row>
    <row r="19">
      <c r="A19" s="5" t="n"/>
      <c r="B19" s="32"/>
      <c r="C19" s="33"/>
      <c r="D19" s="33"/>
      <c r="E19" s="34"/>
      <c r="F19" s="35"/>
      <c r="G19" s="36">
        <f>IF(B19="","",MONTH(B19))</f>
        <v/>
      </c>
      <c r="H19" s="36">
        <f>IF(B19="","",YEAR(B19))</f>
        <v/>
      </c>
      <c r="I19" s="37">
        <f>IF(D19="","",IFERROR(INDEX(Listas!$B$2:$B$18,MATCH(D19,Listas!$A$2:$A$18,0)),"Revisar"))</f>
        <v/>
      </c>
      <c r="J19" s="37">
        <f>IF(D19="","",IFERROR(INDEX(Listas!$C$2:$C$18,MATCH(D19,Listas!$A$2:$A$18,0))&amp;"",""))</f>
        <v/>
      </c>
      <c r="K19" s="8" t="n"/>
      <c r="L19" s="1" t="n"/>
    </row>
    <row r="20">
      <c r="A20" s="5" t="n"/>
      <c r="B20" s="38"/>
      <c r="C20" s="39"/>
      <c r="D20" s="39"/>
      <c r="E20" s="40"/>
      <c r="F20" s="41"/>
      <c r="G20" s="42">
        <f>IF(B20="","",MONTH(B20))</f>
        <v/>
      </c>
      <c r="H20" s="42">
        <f>IF(B20="","",YEAR(B20))</f>
        <v/>
      </c>
      <c r="I20" s="43">
        <f>IF(D20="","",IFERROR(INDEX(Listas!$B$2:$B$18,MATCH(D20,Listas!$A$2:$A$18,0)),"Revisar"))</f>
        <v/>
      </c>
      <c r="J20" s="43">
        <f>IF(D20="","",IFERROR(INDEX(Listas!$C$2:$C$18,MATCH(D20,Listas!$A$2:$A$18,0))&amp;"",""))</f>
        <v/>
      </c>
      <c r="K20" s="8" t="n"/>
      <c r="L20" s="1" t="n"/>
    </row>
    <row r="21">
      <c r="A21" s="5" t="n"/>
      <c r="B21" s="32"/>
      <c r="C21" s="33"/>
      <c r="D21" s="33"/>
      <c r="E21" s="34"/>
      <c r="F21" s="35"/>
      <c r="G21" s="36">
        <f>IF(B21="","",MONTH(B21))</f>
        <v/>
      </c>
      <c r="H21" s="36">
        <f>IF(B21="","",YEAR(B21))</f>
        <v/>
      </c>
      <c r="I21" s="37">
        <f>IF(D21="","",IFERROR(INDEX(Listas!$B$2:$B$18,MATCH(D21,Listas!$A$2:$A$18,0)),"Revisar"))</f>
        <v/>
      </c>
      <c r="J21" s="37">
        <f>IF(D21="","",IFERROR(INDEX(Listas!$C$2:$C$18,MATCH(D21,Listas!$A$2:$A$18,0))&amp;"",""))</f>
        <v/>
      </c>
      <c r="K21" s="8" t="n"/>
      <c r="L21" s="1" t="n"/>
    </row>
    <row r="22">
      <c r="A22" s="5" t="n"/>
      <c r="B22" s="38"/>
      <c r="C22" s="39"/>
      <c r="D22" s="39"/>
      <c r="E22" s="40"/>
      <c r="F22" s="41"/>
      <c r="G22" s="42">
        <f>IF(B22="","",MONTH(B22))</f>
        <v/>
      </c>
      <c r="H22" s="42">
        <f>IF(B22="","",YEAR(B22))</f>
        <v/>
      </c>
      <c r="I22" s="43">
        <f>IF(D22="","",IFERROR(INDEX(Listas!$B$2:$B$18,MATCH(D22,Listas!$A$2:$A$18,0)),"Revisar"))</f>
        <v/>
      </c>
      <c r="J22" s="43">
        <f>IF(D22="","",IFERROR(INDEX(Listas!$C$2:$C$18,MATCH(D22,Listas!$A$2:$A$18,0))&amp;"",""))</f>
        <v/>
      </c>
      <c r="K22" s="8" t="n"/>
      <c r="L22" s="1" t="n"/>
    </row>
    <row r="23">
      <c r="A23" s="5" t="n"/>
      <c r="B23" s="32"/>
      <c r="C23" s="33"/>
      <c r="D23" s="33"/>
      <c r="E23" s="34"/>
      <c r="F23" s="35"/>
      <c r="G23" s="36">
        <f>IF(B23="","",MONTH(B23))</f>
        <v/>
      </c>
      <c r="H23" s="36">
        <f>IF(B23="","",YEAR(B23))</f>
        <v/>
      </c>
      <c r="I23" s="37">
        <f>IF(D23="","",IFERROR(INDEX(Listas!$B$2:$B$18,MATCH(D23,Listas!$A$2:$A$18,0)),"Revisar"))</f>
        <v/>
      </c>
      <c r="J23" s="37">
        <f>IF(D23="","",IFERROR(INDEX(Listas!$C$2:$C$18,MATCH(D23,Listas!$A$2:$A$18,0))&amp;"",""))</f>
        <v/>
      </c>
      <c r="K23" s="8" t="n"/>
      <c r="L23" s="1" t="n"/>
    </row>
    <row r="24">
      <c r="A24" s="5" t="n"/>
      <c r="B24" s="38"/>
      <c r="C24" s="39"/>
      <c r="D24" s="39"/>
      <c r="E24" s="40"/>
      <c r="F24" s="41"/>
      <c r="G24" s="42">
        <f>IF(B24="","",MONTH(B24))</f>
        <v/>
      </c>
      <c r="H24" s="42">
        <f>IF(B24="","",YEAR(B24))</f>
        <v/>
      </c>
      <c r="I24" s="43">
        <f>IF(D24="","",IFERROR(INDEX(Listas!$B$2:$B$18,MATCH(D24,Listas!$A$2:$A$18,0)),"Revisar"))</f>
        <v/>
      </c>
      <c r="J24" s="43">
        <f>IF(D24="","",IFERROR(INDEX(Listas!$C$2:$C$18,MATCH(D24,Listas!$A$2:$A$18,0))&amp;"",""))</f>
        <v/>
      </c>
      <c r="K24" s="8" t="n"/>
      <c r="L24" s="1" t="n"/>
    </row>
    <row r="25">
      <c r="A25" s="5" t="n"/>
      <c r="B25" s="32"/>
      <c r="C25" s="33"/>
      <c r="D25" s="33"/>
      <c r="E25" s="34"/>
      <c r="F25" s="35"/>
      <c r="G25" s="36">
        <f>IF(B25="","",MONTH(B25))</f>
        <v/>
      </c>
      <c r="H25" s="36">
        <f>IF(B25="","",YEAR(B25))</f>
        <v/>
      </c>
      <c r="I25" s="37">
        <f>IF(D25="","",IFERROR(INDEX(Listas!$B$2:$B$18,MATCH(D25,Listas!$A$2:$A$18,0)),"Revisar"))</f>
        <v/>
      </c>
      <c r="J25" s="37">
        <f>IF(D25="","",IFERROR(INDEX(Listas!$C$2:$C$18,MATCH(D25,Listas!$A$2:$A$18,0))&amp;"",""))</f>
        <v/>
      </c>
      <c r="K25" s="8" t="n"/>
      <c r="L25" s="1" t="n"/>
    </row>
    <row r="26">
      <c r="A26" s="5" t="n"/>
      <c r="B26" s="38"/>
      <c r="C26" s="39"/>
      <c r="D26" s="39"/>
      <c r="E26" s="40"/>
      <c r="F26" s="41"/>
      <c r="G26" s="42">
        <f>IF(B26="","",MONTH(B26))</f>
        <v/>
      </c>
      <c r="H26" s="42">
        <f>IF(B26="","",YEAR(B26))</f>
        <v/>
      </c>
      <c r="I26" s="43">
        <f>IF(D26="","",IFERROR(INDEX(Listas!$B$2:$B$18,MATCH(D26,Listas!$A$2:$A$18,0)),"Revisar"))</f>
        <v/>
      </c>
      <c r="J26" s="43">
        <f>IF(D26="","",IFERROR(INDEX(Listas!$C$2:$C$18,MATCH(D26,Listas!$A$2:$A$18,0))&amp;"",""))</f>
        <v/>
      </c>
      <c r="K26" s="8" t="n"/>
      <c r="L26" s="1" t="n"/>
    </row>
    <row r="27">
      <c r="A27" s="5" t="n"/>
      <c r="B27" s="32"/>
      <c r="C27" s="33"/>
      <c r="D27" s="33"/>
      <c r="E27" s="34"/>
      <c r="F27" s="35"/>
      <c r="G27" s="36">
        <f>IF(B27="","",MONTH(B27))</f>
        <v/>
      </c>
      <c r="H27" s="36">
        <f>IF(B27="","",YEAR(B27))</f>
        <v/>
      </c>
      <c r="I27" s="37">
        <f>IF(D27="","",IFERROR(INDEX(Listas!$B$2:$B$18,MATCH(D27,Listas!$A$2:$A$18,0)),"Revisar"))</f>
        <v/>
      </c>
      <c r="J27" s="37">
        <f>IF(D27="","",IFERROR(INDEX(Listas!$C$2:$C$18,MATCH(D27,Listas!$A$2:$A$18,0))&amp;"",""))</f>
        <v/>
      </c>
      <c r="K27" s="8" t="n"/>
      <c r="L27" s="1" t="n"/>
    </row>
    <row r="28">
      <c r="A28" s="5" t="n"/>
      <c r="B28" s="38"/>
      <c r="C28" s="39"/>
      <c r="D28" s="39"/>
      <c r="E28" s="40"/>
      <c r="F28" s="41"/>
      <c r="G28" s="42">
        <f>IF(B28="","",MONTH(B28))</f>
        <v/>
      </c>
      <c r="H28" s="42">
        <f>IF(B28="","",YEAR(B28))</f>
        <v/>
      </c>
      <c r="I28" s="43">
        <f>IF(D28="","",IFERROR(INDEX(Listas!$B$2:$B$18,MATCH(D28,Listas!$A$2:$A$18,0)),"Revisar"))</f>
        <v/>
      </c>
      <c r="J28" s="43">
        <f>IF(D28="","",IFERROR(INDEX(Listas!$C$2:$C$18,MATCH(D28,Listas!$A$2:$A$18,0))&amp;"",""))</f>
        <v/>
      </c>
      <c r="K28" s="8" t="n"/>
      <c r="L28" s="1" t="n"/>
    </row>
    <row r="29">
      <c r="A29" s="5" t="n"/>
      <c r="B29" s="32"/>
      <c r="C29" s="33"/>
      <c r="D29" s="33"/>
      <c r="E29" s="34"/>
      <c r="F29" s="35"/>
      <c r="G29" s="36">
        <f>IF(B29="","",MONTH(B29))</f>
        <v/>
      </c>
      <c r="H29" s="36">
        <f>IF(B29="","",YEAR(B29))</f>
        <v/>
      </c>
      <c r="I29" s="37">
        <f>IF(D29="","",IFERROR(INDEX(Listas!$B$2:$B$18,MATCH(D29,Listas!$A$2:$A$18,0)),"Revisar"))</f>
        <v/>
      </c>
      <c r="J29" s="37">
        <f>IF(D29="","",IFERROR(INDEX(Listas!$C$2:$C$18,MATCH(D29,Listas!$A$2:$A$18,0))&amp;"",""))</f>
        <v/>
      </c>
      <c r="K29" s="8" t="n"/>
      <c r="L29" s="1" t="n"/>
    </row>
    <row r="30">
      <c r="A30" s="5" t="n"/>
      <c r="B30" s="38"/>
      <c r="C30" s="39"/>
      <c r="D30" s="39"/>
      <c r="E30" s="40"/>
      <c r="F30" s="41"/>
      <c r="G30" s="42">
        <f>IF(B30="","",MONTH(B30))</f>
        <v/>
      </c>
      <c r="H30" s="42">
        <f>IF(B30="","",YEAR(B30))</f>
        <v/>
      </c>
      <c r="I30" s="43">
        <f>IF(D30="","",IFERROR(INDEX(Listas!$B$2:$B$18,MATCH(D30,Listas!$A$2:$A$18,0)),"Revisar"))</f>
        <v/>
      </c>
      <c r="J30" s="43">
        <f>IF(D30="","",IFERROR(INDEX(Listas!$C$2:$C$18,MATCH(D30,Listas!$A$2:$A$18,0))&amp;"",""))</f>
        <v/>
      </c>
      <c r="K30" s="8" t="n"/>
      <c r="L30" s="1" t="n"/>
    </row>
    <row r="31">
      <c r="A31" s="5" t="n"/>
      <c r="B31" s="32"/>
      <c r="C31" s="33"/>
      <c r="D31" s="33"/>
      <c r="E31" s="34"/>
      <c r="F31" s="35"/>
      <c r="G31" s="36">
        <f>IF(B31="","",MONTH(B31))</f>
        <v/>
      </c>
      <c r="H31" s="36">
        <f>IF(B31="","",YEAR(B31))</f>
        <v/>
      </c>
      <c r="I31" s="37">
        <f>IF(D31="","",IFERROR(INDEX(Listas!$B$2:$B$18,MATCH(D31,Listas!$A$2:$A$18,0)),"Revisar"))</f>
        <v/>
      </c>
      <c r="J31" s="37">
        <f>IF(D31="","",IFERROR(INDEX(Listas!$C$2:$C$18,MATCH(D31,Listas!$A$2:$A$18,0))&amp;"",""))</f>
        <v/>
      </c>
      <c r="K31" s="8" t="n"/>
      <c r="L31" s="1" t="n"/>
    </row>
    <row r="32">
      <c r="A32" s="5" t="n"/>
      <c r="B32" s="38"/>
      <c r="C32" s="39"/>
      <c r="D32" s="39"/>
      <c r="E32" s="40"/>
      <c r="F32" s="41"/>
      <c r="G32" s="42">
        <f>IF(B32="","",MONTH(B32))</f>
        <v/>
      </c>
      <c r="H32" s="42">
        <f>IF(B32="","",YEAR(B32))</f>
        <v/>
      </c>
      <c r="I32" s="43">
        <f>IF(D32="","",IFERROR(INDEX(Listas!$B$2:$B$18,MATCH(D32,Listas!$A$2:$A$18,0)),"Revisar"))</f>
        <v/>
      </c>
      <c r="J32" s="43">
        <f>IF(D32="","",IFERROR(INDEX(Listas!$C$2:$C$18,MATCH(D32,Listas!$A$2:$A$18,0))&amp;"",""))</f>
        <v/>
      </c>
      <c r="K32" s="8" t="n"/>
      <c r="L32" s="1" t="n"/>
    </row>
    <row r="33">
      <c r="A33" s="5" t="n"/>
      <c r="B33" s="32"/>
      <c r="C33" s="33"/>
      <c r="D33" s="33"/>
      <c r="E33" s="34"/>
      <c r="F33" s="35"/>
      <c r="G33" s="36">
        <f>IF(B33="","",MONTH(B33))</f>
        <v/>
      </c>
      <c r="H33" s="36">
        <f>IF(B33="","",YEAR(B33))</f>
        <v/>
      </c>
      <c r="I33" s="37">
        <f>IF(D33="","",IFERROR(INDEX(Listas!$B$2:$B$18,MATCH(D33,Listas!$A$2:$A$18,0)),"Revisar"))</f>
        <v/>
      </c>
      <c r="J33" s="37">
        <f>IF(D33="","",IFERROR(INDEX(Listas!$C$2:$C$18,MATCH(D33,Listas!$A$2:$A$18,0))&amp;"",""))</f>
        <v/>
      </c>
      <c r="K33" s="8" t="n"/>
      <c r="L33" s="1" t="n"/>
    </row>
    <row r="34">
      <c r="A34" s="5" t="n"/>
      <c r="B34" s="38"/>
      <c r="C34" s="39"/>
      <c r="D34" s="39"/>
      <c r="E34" s="40"/>
      <c r="F34" s="41"/>
      <c r="G34" s="42">
        <f>IF(B34="","",MONTH(B34))</f>
        <v/>
      </c>
      <c r="H34" s="42">
        <f>IF(B34="","",YEAR(B34))</f>
        <v/>
      </c>
      <c r="I34" s="43">
        <f>IF(D34="","",IFERROR(INDEX(Listas!$B$2:$B$18,MATCH(D34,Listas!$A$2:$A$18,0)),"Revisar"))</f>
        <v/>
      </c>
      <c r="J34" s="43">
        <f>IF(D34="","",IFERROR(INDEX(Listas!$C$2:$C$18,MATCH(D34,Listas!$A$2:$A$18,0))&amp;"",""))</f>
        <v/>
      </c>
      <c r="K34" s="8" t="n"/>
      <c r="L34" s="1" t="n"/>
    </row>
    <row r="35">
      <c r="A35" s="5" t="n"/>
      <c r="B35" s="32"/>
      <c r="C35" s="33"/>
      <c r="D35" s="33"/>
      <c r="E35" s="34"/>
      <c r="F35" s="35"/>
      <c r="G35" s="36">
        <f>IF(B35="","",MONTH(B35))</f>
        <v/>
      </c>
      <c r="H35" s="36">
        <f>IF(B35="","",YEAR(B35))</f>
        <v/>
      </c>
      <c r="I35" s="37">
        <f>IF(D35="","",IFERROR(INDEX(Listas!$B$2:$B$18,MATCH(D35,Listas!$A$2:$A$18,0)),"Revisar"))</f>
        <v/>
      </c>
      <c r="J35" s="37">
        <f>IF(D35="","",IFERROR(INDEX(Listas!$C$2:$C$18,MATCH(D35,Listas!$A$2:$A$18,0))&amp;"",""))</f>
        <v/>
      </c>
      <c r="K35" s="8" t="n"/>
      <c r="L35" s="1" t="n"/>
    </row>
    <row r="36">
      <c r="A36" s="5" t="n"/>
      <c r="B36" s="38"/>
      <c r="C36" s="39"/>
      <c r="D36" s="39"/>
      <c r="E36" s="40"/>
      <c r="F36" s="41"/>
      <c r="G36" s="42">
        <f>IF(B36="","",MONTH(B36))</f>
        <v/>
      </c>
      <c r="H36" s="42">
        <f>IF(B36="","",YEAR(B36))</f>
        <v/>
      </c>
      <c r="I36" s="43">
        <f>IF(D36="","",IFERROR(INDEX(Listas!$B$2:$B$18,MATCH(D36,Listas!$A$2:$A$18,0)),"Revisar"))</f>
        <v/>
      </c>
      <c r="J36" s="43">
        <f>IF(D36="","",IFERROR(INDEX(Listas!$C$2:$C$18,MATCH(D36,Listas!$A$2:$A$18,0))&amp;"",""))</f>
        <v/>
      </c>
      <c r="K36" s="8" t="n"/>
      <c r="L36" s="1" t="n"/>
    </row>
    <row r="37">
      <c r="A37" s="5" t="n"/>
      <c r="B37" s="32"/>
      <c r="C37" s="33"/>
      <c r="D37" s="33"/>
      <c r="E37" s="34"/>
      <c r="F37" s="35"/>
      <c r="G37" s="36">
        <f>IF(B37="","",MONTH(B37))</f>
        <v/>
      </c>
      <c r="H37" s="36">
        <f>IF(B37="","",YEAR(B37))</f>
        <v/>
      </c>
      <c r="I37" s="37">
        <f>IF(D37="","",IFERROR(INDEX(Listas!$B$2:$B$18,MATCH(D37,Listas!$A$2:$A$18,0)),"Revisar"))</f>
        <v/>
      </c>
      <c r="J37" s="37">
        <f>IF(D37="","",IFERROR(INDEX(Listas!$C$2:$C$18,MATCH(D37,Listas!$A$2:$A$18,0))&amp;"",""))</f>
        <v/>
      </c>
      <c r="K37" s="8" t="n"/>
      <c r="L37" s="1" t="n"/>
    </row>
    <row r="38">
      <c r="A38" s="5" t="n"/>
      <c r="B38" s="38"/>
      <c r="C38" s="39"/>
      <c r="D38" s="39"/>
      <c r="E38" s="40"/>
      <c r="F38" s="41"/>
      <c r="G38" s="42">
        <f>IF(B38="","",MONTH(B38))</f>
        <v/>
      </c>
      <c r="H38" s="42">
        <f>IF(B38="","",YEAR(B38))</f>
        <v/>
      </c>
      <c r="I38" s="43">
        <f>IF(D38="","",IFERROR(INDEX(Listas!$B$2:$B$18,MATCH(D38,Listas!$A$2:$A$18,0)),"Revisar"))</f>
        <v/>
      </c>
      <c r="J38" s="43">
        <f>IF(D38="","",IFERROR(INDEX(Listas!$C$2:$C$18,MATCH(D38,Listas!$A$2:$A$18,0))&amp;"",""))</f>
        <v/>
      </c>
      <c r="K38" s="8" t="n"/>
      <c r="L38" s="1" t="n"/>
    </row>
    <row r="39">
      <c r="A39" s="5" t="n"/>
      <c r="B39" s="32"/>
      <c r="C39" s="33"/>
      <c r="D39" s="33"/>
      <c r="E39" s="34"/>
      <c r="F39" s="35"/>
      <c r="G39" s="36">
        <f>IF(B39="","",MONTH(B39))</f>
        <v/>
      </c>
      <c r="H39" s="36">
        <f>IF(B39="","",YEAR(B39))</f>
        <v/>
      </c>
      <c r="I39" s="37">
        <f>IF(D39="","",IFERROR(INDEX(Listas!$B$2:$B$18,MATCH(D39,Listas!$A$2:$A$18,0)),"Revisar"))</f>
        <v/>
      </c>
      <c r="J39" s="37">
        <f>IF(D39="","",IFERROR(INDEX(Listas!$C$2:$C$18,MATCH(D39,Listas!$A$2:$A$18,0))&amp;"",""))</f>
        <v/>
      </c>
      <c r="K39" s="8" t="n"/>
      <c r="L39" s="1" t="n"/>
    </row>
    <row r="40">
      <c r="A40" s="5" t="n"/>
      <c r="B40" s="38"/>
      <c r="C40" s="39"/>
      <c r="D40" s="39"/>
      <c r="E40" s="40"/>
      <c r="F40" s="41"/>
      <c r="G40" s="42">
        <f>IF(B40="","",MONTH(B40))</f>
        <v/>
      </c>
      <c r="H40" s="42">
        <f>IF(B40="","",YEAR(B40))</f>
        <v/>
      </c>
      <c r="I40" s="43">
        <f>IF(D40="","",IFERROR(INDEX(Listas!$B$2:$B$18,MATCH(D40,Listas!$A$2:$A$18,0)),"Revisar"))</f>
        <v/>
      </c>
      <c r="J40" s="43">
        <f>IF(D40="","",IFERROR(INDEX(Listas!$C$2:$C$18,MATCH(D40,Listas!$A$2:$A$18,0))&amp;"",""))</f>
        <v/>
      </c>
      <c r="K40" s="8" t="n"/>
      <c r="L40" s="1" t="n"/>
    </row>
    <row r="41">
      <c r="A41" s="5" t="n"/>
      <c r="B41" s="32"/>
      <c r="C41" s="33"/>
      <c r="D41" s="33"/>
      <c r="E41" s="34"/>
      <c r="F41" s="35"/>
      <c r="G41" s="36">
        <f>IF(B41="","",MONTH(B41))</f>
        <v/>
      </c>
      <c r="H41" s="36">
        <f>IF(B41="","",YEAR(B41))</f>
        <v/>
      </c>
      <c r="I41" s="37">
        <f>IF(D41="","",IFERROR(INDEX(Listas!$B$2:$B$18,MATCH(D41,Listas!$A$2:$A$18,0)),"Revisar"))</f>
        <v/>
      </c>
      <c r="J41" s="37">
        <f>IF(D41="","",IFERROR(INDEX(Listas!$C$2:$C$18,MATCH(D41,Listas!$A$2:$A$18,0))&amp;"",""))</f>
        <v/>
      </c>
      <c r="K41" s="8" t="n"/>
      <c r="L41" s="1" t="n"/>
    </row>
    <row r="42">
      <c r="A42" s="5" t="n"/>
      <c r="B42" s="38"/>
      <c r="C42" s="39"/>
      <c r="D42" s="39"/>
      <c r="E42" s="40"/>
      <c r="F42" s="41"/>
      <c r="G42" s="42">
        <f>IF(B42="","",MONTH(B42))</f>
        <v/>
      </c>
      <c r="H42" s="42">
        <f>IF(B42="","",YEAR(B42))</f>
        <v/>
      </c>
      <c r="I42" s="43">
        <f>IF(D42="","",IFERROR(INDEX(Listas!$B$2:$B$18,MATCH(D42,Listas!$A$2:$A$18,0)),"Revisar"))</f>
        <v/>
      </c>
      <c r="J42" s="43">
        <f>IF(D42="","",IFERROR(INDEX(Listas!$C$2:$C$18,MATCH(D42,Listas!$A$2:$A$18,0))&amp;"",""))</f>
        <v/>
      </c>
      <c r="K42" s="8" t="n"/>
      <c r="L42" s="1" t="n"/>
    </row>
    <row r="43">
      <c r="A43" s="5" t="n"/>
      <c r="B43" s="32"/>
      <c r="C43" s="33"/>
      <c r="D43" s="33"/>
      <c r="E43" s="34"/>
      <c r="F43" s="35"/>
      <c r="G43" s="36">
        <f>IF(B43="","",MONTH(B43))</f>
        <v/>
      </c>
      <c r="H43" s="36">
        <f>IF(B43="","",YEAR(B43))</f>
        <v/>
      </c>
      <c r="I43" s="37">
        <f>IF(D43="","",IFERROR(INDEX(Listas!$B$2:$B$18,MATCH(D43,Listas!$A$2:$A$18,0)),"Revisar"))</f>
        <v/>
      </c>
      <c r="J43" s="37">
        <f>IF(D43="","",IFERROR(INDEX(Listas!$C$2:$C$18,MATCH(D43,Listas!$A$2:$A$18,0))&amp;"",""))</f>
        <v/>
      </c>
      <c r="K43" s="8" t="n"/>
      <c r="L43" s="1" t="n"/>
    </row>
    <row r="44">
      <c r="A44" s="5" t="n"/>
      <c r="B44" s="38"/>
      <c r="C44" s="39"/>
      <c r="D44" s="39"/>
      <c r="E44" s="40"/>
      <c r="F44" s="41"/>
      <c r="G44" s="42">
        <f>IF(B44="","",MONTH(B44))</f>
        <v/>
      </c>
      <c r="H44" s="42">
        <f>IF(B44="","",YEAR(B44))</f>
        <v/>
      </c>
      <c r="I44" s="43">
        <f>IF(D44="","",IFERROR(INDEX(Listas!$B$2:$B$18,MATCH(D44,Listas!$A$2:$A$18,0)),"Revisar"))</f>
        <v/>
      </c>
      <c r="J44" s="43">
        <f>IF(D44="","",IFERROR(INDEX(Listas!$C$2:$C$18,MATCH(D44,Listas!$A$2:$A$18,0))&amp;"",""))</f>
        <v/>
      </c>
      <c r="K44" s="8" t="n"/>
      <c r="L44" s="1" t="n"/>
    </row>
    <row r="45">
      <c r="A45" s="5" t="n"/>
      <c r="B45" s="32"/>
      <c r="C45" s="33"/>
      <c r="D45" s="33"/>
      <c r="E45" s="34"/>
      <c r="F45" s="35"/>
      <c r="G45" s="36">
        <f>IF(B45="","",MONTH(B45))</f>
        <v/>
      </c>
      <c r="H45" s="36">
        <f>IF(B45="","",YEAR(B45))</f>
        <v/>
      </c>
      <c r="I45" s="37">
        <f>IF(D45="","",IFERROR(INDEX(Listas!$B$2:$B$18,MATCH(D45,Listas!$A$2:$A$18,0)),"Revisar"))</f>
        <v/>
      </c>
      <c r="J45" s="37">
        <f>IF(D45="","",IFERROR(INDEX(Listas!$C$2:$C$18,MATCH(D45,Listas!$A$2:$A$18,0))&amp;"",""))</f>
        <v/>
      </c>
      <c r="K45" s="8" t="n"/>
      <c r="L45" s="1" t="n"/>
    </row>
    <row r="46">
      <c r="A46" s="5" t="n"/>
      <c r="B46" s="38"/>
      <c r="C46" s="39"/>
      <c r="D46" s="39"/>
      <c r="E46" s="40"/>
      <c r="F46" s="41"/>
      <c r="G46" s="42">
        <f>IF(B46="","",MONTH(B46))</f>
        <v/>
      </c>
      <c r="H46" s="42">
        <f>IF(B46="","",YEAR(B46))</f>
        <v/>
      </c>
      <c r="I46" s="43">
        <f>IF(D46="","",IFERROR(INDEX(Listas!$B$2:$B$18,MATCH(D46,Listas!$A$2:$A$18,0)),"Revisar"))</f>
        <v/>
      </c>
      <c r="J46" s="43">
        <f>IF(D46="","",IFERROR(INDEX(Listas!$C$2:$C$18,MATCH(D46,Listas!$A$2:$A$18,0))&amp;"",""))</f>
        <v/>
      </c>
      <c r="K46" s="8" t="n"/>
      <c r="L46" s="1" t="n"/>
    </row>
    <row r="47">
      <c r="A47" s="5" t="n"/>
      <c r="B47" s="32"/>
      <c r="C47" s="33"/>
      <c r="D47" s="33"/>
      <c r="E47" s="34"/>
      <c r="F47" s="35"/>
      <c r="G47" s="36">
        <f>IF(B47="","",MONTH(B47))</f>
        <v/>
      </c>
      <c r="H47" s="36">
        <f>IF(B47="","",YEAR(B47))</f>
        <v/>
      </c>
      <c r="I47" s="37">
        <f>IF(D47="","",IFERROR(INDEX(Listas!$B$2:$B$18,MATCH(D47,Listas!$A$2:$A$18,0)),"Revisar"))</f>
        <v/>
      </c>
      <c r="J47" s="37">
        <f>IF(D47="","",IFERROR(INDEX(Listas!$C$2:$C$18,MATCH(D47,Listas!$A$2:$A$18,0))&amp;"",""))</f>
        <v/>
      </c>
      <c r="K47" s="8" t="n"/>
      <c r="L47" s="1" t="n"/>
    </row>
    <row r="48">
      <c r="A48" s="5" t="n"/>
      <c r="B48" s="38"/>
      <c r="C48" s="39"/>
      <c r="D48" s="39"/>
      <c r="E48" s="40"/>
      <c r="F48" s="41"/>
      <c r="G48" s="42">
        <f>IF(B48="","",MONTH(B48))</f>
        <v/>
      </c>
      <c r="H48" s="42">
        <f>IF(B48="","",YEAR(B48))</f>
        <v/>
      </c>
      <c r="I48" s="43">
        <f>IF(D48="","",IFERROR(INDEX(Listas!$B$2:$B$18,MATCH(D48,Listas!$A$2:$A$18,0)),"Revisar"))</f>
        <v/>
      </c>
      <c r="J48" s="43">
        <f>IF(D48="","",IFERROR(INDEX(Listas!$C$2:$C$18,MATCH(D48,Listas!$A$2:$A$18,0))&amp;"",""))</f>
        <v/>
      </c>
      <c r="K48" s="8" t="n"/>
      <c r="L48" s="1" t="n"/>
    </row>
    <row r="49">
      <c r="A49" s="5" t="n"/>
      <c r="B49" s="32"/>
      <c r="C49" s="33"/>
      <c r="D49" s="33"/>
      <c r="E49" s="34"/>
      <c r="F49" s="35"/>
      <c r="G49" s="36">
        <f>IF(B49="","",MONTH(B49))</f>
        <v/>
      </c>
      <c r="H49" s="36">
        <f>IF(B49="","",YEAR(B49))</f>
        <v/>
      </c>
      <c r="I49" s="37">
        <f>IF(D49="","",IFERROR(INDEX(Listas!$B$2:$B$18,MATCH(D49,Listas!$A$2:$A$18,0)),"Revisar"))</f>
        <v/>
      </c>
      <c r="J49" s="37">
        <f>IF(D49="","",IFERROR(INDEX(Listas!$C$2:$C$18,MATCH(D49,Listas!$A$2:$A$18,0))&amp;"",""))</f>
        <v/>
      </c>
      <c r="K49" s="8" t="n"/>
      <c r="L49" s="1" t="n"/>
    </row>
    <row r="50">
      <c r="A50" s="5" t="n"/>
      <c r="B50" s="38"/>
      <c r="C50" s="39"/>
      <c r="D50" s="39"/>
      <c r="E50" s="40"/>
      <c r="F50" s="41"/>
      <c r="G50" s="42">
        <f>IF(B50="","",MONTH(B50))</f>
        <v/>
      </c>
      <c r="H50" s="42">
        <f>IF(B50="","",YEAR(B50))</f>
        <v/>
      </c>
      <c r="I50" s="43">
        <f>IF(D50="","",IFERROR(INDEX(Listas!$B$2:$B$18,MATCH(D50,Listas!$A$2:$A$18,0)),"Revisar"))</f>
        <v/>
      </c>
      <c r="J50" s="43">
        <f>IF(D50="","",IFERROR(INDEX(Listas!$C$2:$C$18,MATCH(D50,Listas!$A$2:$A$18,0))&amp;"",""))</f>
        <v/>
      </c>
      <c r="K50" s="8" t="n"/>
      <c r="L50" s="1" t="n"/>
    </row>
    <row r="51">
      <c r="A51" s="5" t="n"/>
      <c r="B51" s="32"/>
      <c r="C51" s="33"/>
      <c r="D51" s="33"/>
      <c r="E51" s="34"/>
      <c r="F51" s="35"/>
      <c r="G51" s="36">
        <f>IF(B51="","",MONTH(B51))</f>
        <v/>
      </c>
      <c r="H51" s="36">
        <f>IF(B51="","",YEAR(B51))</f>
        <v/>
      </c>
      <c r="I51" s="37">
        <f>IF(D51="","",IFERROR(INDEX(Listas!$B$2:$B$18,MATCH(D51,Listas!$A$2:$A$18,0)),"Revisar"))</f>
        <v/>
      </c>
      <c r="J51" s="37">
        <f>IF(D51="","",IFERROR(INDEX(Listas!$C$2:$C$18,MATCH(D51,Listas!$A$2:$A$18,0))&amp;"",""))</f>
        <v/>
      </c>
      <c r="K51" s="8" t="n"/>
      <c r="L51" s="1" t="n"/>
    </row>
    <row r="52">
      <c r="A52" s="5" t="n"/>
      <c r="B52" s="38"/>
      <c r="C52" s="39"/>
      <c r="D52" s="39"/>
      <c r="E52" s="40"/>
      <c r="F52" s="41"/>
      <c r="G52" s="42">
        <f>IF(B52="","",MONTH(B52))</f>
        <v/>
      </c>
      <c r="H52" s="42">
        <f>IF(B52="","",YEAR(B52))</f>
        <v/>
      </c>
      <c r="I52" s="43">
        <f>IF(D52="","",IFERROR(INDEX(Listas!$B$2:$B$18,MATCH(D52,Listas!$A$2:$A$18,0)),"Revisar"))</f>
        <v/>
      </c>
      <c r="J52" s="43">
        <f>IF(D52="","",IFERROR(INDEX(Listas!$C$2:$C$18,MATCH(D52,Listas!$A$2:$A$18,0))&amp;"",""))</f>
        <v/>
      </c>
      <c r="K52" s="8" t="n"/>
      <c r="L52" s="1" t="n"/>
    </row>
    <row r="53">
      <c r="A53" s="5" t="n"/>
      <c r="B53" s="32"/>
      <c r="C53" s="33"/>
      <c r="D53" s="33"/>
      <c r="E53" s="34"/>
      <c r="F53" s="35"/>
      <c r="G53" s="36">
        <f>IF(B53="","",MONTH(B53))</f>
        <v/>
      </c>
      <c r="H53" s="36">
        <f>IF(B53="","",YEAR(B53))</f>
        <v/>
      </c>
      <c r="I53" s="37">
        <f>IF(D53="","",IFERROR(INDEX(Listas!$B$2:$B$18,MATCH(D53,Listas!$A$2:$A$18,0)),"Revisar"))</f>
        <v/>
      </c>
      <c r="J53" s="37">
        <f>IF(D53="","",IFERROR(INDEX(Listas!$C$2:$C$18,MATCH(D53,Listas!$A$2:$A$18,0))&amp;"",""))</f>
        <v/>
      </c>
      <c r="K53" s="8" t="n"/>
      <c r="L53" s="1" t="n"/>
    </row>
    <row r="54">
      <c r="A54" s="5" t="n"/>
      <c r="B54" s="38"/>
      <c r="C54" s="39"/>
      <c r="D54" s="39"/>
      <c r="E54" s="40"/>
      <c r="F54" s="41"/>
      <c r="G54" s="42">
        <f>IF(B54="","",MONTH(B54))</f>
        <v/>
      </c>
      <c r="H54" s="42">
        <f>IF(B54="","",YEAR(B54))</f>
        <v/>
      </c>
      <c r="I54" s="43">
        <f>IF(D54="","",IFERROR(INDEX(Listas!$B$2:$B$18,MATCH(D54,Listas!$A$2:$A$18,0)),"Revisar"))</f>
        <v/>
      </c>
      <c r="J54" s="43">
        <f>IF(D54="","",IFERROR(INDEX(Listas!$C$2:$C$18,MATCH(D54,Listas!$A$2:$A$18,0))&amp;"",""))</f>
        <v/>
      </c>
      <c r="K54" s="8" t="n"/>
      <c r="L54" s="1" t="n"/>
    </row>
    <row r="55">
      <c r="A55" s="5" t="n"/>
      <c r="B55" s="32"/>
      <c r="C55" s="33"/>
      <c r="D55" s="33"/>
      <c r="E55" s="34"/>
      <c r="F55" s="35"/>
      <c r="G55" s="36">
        <f>IF(B55="","",MONTH(B55))</f>
        <v/>
      </c>
      <c r="H55" s="36">
        <f>IF(B55="","",YEAR(B55))</f>
        <v/>
      </c>
      <c r="I55" s="37">
        <f>IF(D55="","",IFERROR(INDEX(Listas!$B$2:$B$18,MATCH(D55,Listas!$A$2:$A$18,0)),"Revisar"))</f>
        <v/>
      </c>
      <c r="J55" s="37">
        <f>IF(D55="","",IFERROR(INDEX(Listas!$C$2:$C$18,MATCH(D55,Listas!$A$2:$A$18,0))&amp;"",""))</f>
        <v/>
      </c>
      <c r="K55" s="8" t="n"/>
      <c r="L55" s="1" t="n"/>
    </row>
    <row r="56">
      <c r="A56" s="5" t="n"/>
      <c r="B56" s="38"/>
      <c r="C56" s="39"/>
      <c r="D56" s="39"/>
      <c r="E56" s="40"/>
      <c r="F56" s="41"/>
      <c r="G56" s="42">
        <f>IF(B56="","",MONTH(B56))</f>
        <v/>
      </c>
      <c r="H56" s="42">
        <f>IF(B56="","",YEAR(B56))</f>
        <v/>
      </c>
      <c r="I56" s="43">
        <f>IF(D56="","",IFERROR(INDEX(Listas!$B$2:$B$18,MATCH(D56,Listas!$A$2:$A$18,0)),"Revisar"))</f>
        <v/>
      </c>
      <c r="J56" s="43">
        <f>IF(D56="","",IFERROR(INDEX(Listas!$C$2:$C$18,MATCH(D56,Listas!$A$2:$A$18,0))&amp;"",""))</f>
        <v/>
      </c>
      <c r="K56" s="8" t="n"/>
      <c r="L56" s="1" t="n"/>
    </row>
    <row r="57">
      <c r="A57" s="5" t="n"/>
      <c r="B57" s="32"/>
      <c r="C57" s="33"/>
      <c r="D57" s="33"/>
      <c r="E57" s="34"/>
      <c r="F57" s="35"/>
      <c r="G57" s="36">
        <f>IF(B57="","",MONTH(B57))</f>
        <v/>
      </c>
      <c r="H57" s="36">
        <f>IF(B57="","",YEAR(B57))</f>
        <v/>
      </c>
      <c r="I57" s="37">
        <f>IF(D57="","",IFERROR(INDEX(Listas!$B$2:$B$18,MATCH(D57,Listas!$A$2:$A$18,0)),"Revisar"))</f>
        <v/>
      </c>
      <c r="J57" s="37">
        <f>IF(D57="","",IFERROR(INDEX(Listas!$C$2:$C$18,MATCH(D57,Listas!$A$2:$A$18,0))&amp;"",""))</f>
        <v/>
      </c>
      <c r="K57" s="8" t="n"/>
      <c r="L57" s="1" t="n"/>
    </row>
    <row r="58">
      <c r="A58" s="5" t="n"/>
      <c r="B58" s="38"/>
      <c r="C58" s="39"/>
      <c r="D58" s="39"/>
      <c r="E58" s="40"/>
      <c r="F58" s="41"/>
      <c r="G58" s="42">
        <f>IF(B58="","",MONTH(B58))</f>
        <v/>
      </c>
      <c r="H58" s="42">
        <f>IF(B58="","",YEAR(B58))</f>
        <v/>
      </c>
      <c r="I58" s="43">
        <f>IF(D58="","",IFERROR(INDEX(Listas!$B$2:$B$18,MATCH(D58,Listas!$A$2:$A$18,0)),"Revisar"))</f>
        <v/>
      </c>
      <c r="J58" s="43">
        <f>IF(D58="","",IFERROR(INDEX(Listas!$C$2:$C$18,MATCH(D58,Listas!$A$2:$A$18,0))&amp;"",""))</f>
        <v/>
      </c>
      <c r="K58" s="8" t="n"/>
      <c r="L58" s="1" t="n"/>
    </row>
    <row r="59">
      <c r="A59" s="5" t="n"/>
      <c r="B59" s="32"/>
      <c r="C59" s="33"/>
      <c r="D59" s="33"/>
      <c r="E59" s="34"/>
      <c r="F59" s="35"/>
      <c r="G59" s="36">
        <f>IF(B59="","",MONTH(B59))</f>
        <v/>
      </c>
      <c r="H59" s="36">
        <f>IF(B59="","",YEAR(B59))</f>
        <v/>
      </c>
      <c r="I59" s="37">
        <f>IF(D59="","",IFERROR(INDEX(Listas!$B$2:$B$18,MATCH(D59,Listas!$A$2:$A$18,0)),"Revisar"))</f>
        <v/>
      </c>
      <c r="J59" s="37">
        <f>IF(D59="","",IFERROR(INDEX(Listas!$C$2:$C$18,MATCH(D59,Listas!$A$2:$A$18,0))&amp;"",""))</f>
        <v/>
      </c>
      <c r="K59" s="8" t="n"/>
      <c r="L59" s="1" t="n"/>
    </row>
    <row r="60">
      <c r="A60" s="5" t="n"/>
      <c r="B60" s="38"/>
      <c r="C60" s="39"/>
      <c r="D60" s="39"/>
      <c r="E60" s="40"/>
      <c r="F60" s="41"/>
      <c r="G60" s="42">
        <f>IF(B60="","",MONTH(B60))</f>
        <v/>
      </c>
      <c r="H60" s="42">
        <f>IF(B60="","",YEAR(B60))</f>
        <v/>
      </c>
      <c r="I60" s="43">
        <f>IF(D60="","",IFERROR(INDEX(Listas!$B$2:$B$18,MATCH(D60,Listas!$A$2:$A$18,0)),"Revisar"))</f>
        <v/>
      </c>
      <c r="J60" s="43">
        <f>IF(D60="","",IFERROR(INDEX(Listas!$C$2:$C$18,MATCH(D60,Listas!$A$2:$A$18,0))&amp;"",""))</f>
        <v/>
      </c>
      <c r="K60" s="8" t="n"/>
      <c r="L60" s="1" t="n"/>
    </row>
    <row r="61">
      <c r="A61" s="5" t="n"/>
      <c r="B61" s="32"/>
      <c r="C61" s="33"/>
      <c r="D61" s="33"/>
      <c r="E61" s="34"/>
      <c r="F61" s="35"/>
      <c r="G61" s="36">
        <f>IF(B61="","",MONTH(B61))</f>
        <v/>
      </c>
      <c r="H61" s="36">
        <f>IF(B61="","",YEAR(B61))</f>
        <v/>
      </c>
      <c r="I61" s="37">
        <f>IF(D61="","",IFERROR(INDEX(Listas!$B$2:$B$18,MATCH(D61,Listas!$A$2:$A$18,0)),"Revisar"))</f>
        <v/>
      </c>
      <c r="J61" s="37">
        <f>IF(D61="","",IFERROR(INDEX(Listas!$C$2:$C$18,MATCH(D61,Listas!$A$2:$A$18,0))&amp;"",""))</f>
        <v/>
      </c>
      <c r="K61" s="8" t="n"/>
      <c r="L61" s="1" t="n"/>
    </row>
    <row r="62">
      <c r="A62" s="5" t="n"/>
      <c r="B62" s="38"/>
      <c r="C62" s="39"/>
      <c r="D62" s="39"/>
      <c r="E62" s="40"/>
      <c r="F62" s="41"/>
      <c r="G62" s="42">
        <f>IF(B62="","",MONTH(B62))</f>
        <v/>
      </c>
      <c r="H62" s="42">
        <f>IF(B62="","",YEAR(B62))</f>
        <v/>
      </c>
      <c r="I62" s="43">
        <f>IF(D62="","",IFERROR(INDEX(Listas!$B$2:$B$18,MATCH(D62,Listas!$A$2:$A$18,0)),"Revisar"))</f>
        <v/>
      </c>
      <c r="J62" s="43">
        <f>IF(D62="","",IFERROR(INDEX(Listas!$C$2:$C$18,MATCH(D62,Listas!$A$2:$A$18,0))&amp;"",""))</f>
        <v/>
      </c>
      <c r="K62" s="8" t="n"/>
      <c r="L62" s="1" t="n"/>
    </row>
    <row r="63">
      <c r="A63" s="5" t="n"/>
      <c r="B63" s="32"/>
      <c r="C63" s="33"/>
      <c r="D63" s="33"/>
      <c r="E63" s="34"/>
      <c r="F63" s="35"/>
      <c r="G63" s="36">
        <f>IF(B63="","",MONTH(B63))</f>
        <v/>
      </c>
      <c r="H63" s="36">
        <f>IF(B63="","",YEAR(B63))</f>
        <v/>
      </c>
      <c r="I63" s="37">
        <f>IF(D63="","",IFERROR(INDEX(Listas!$B$2:$B$18,MATCH(D63,Listas!$A$2:$A$18,0)),"Revisar"))</f>
        <v/>
      </c>
      <c r="J63" s="37">
        <f>IF(D63="","",IFERROR(INDEX(Listas!$C$2:$C$18,MATCH(D63,Listas!$A$2:$A$18,0))&amp;"",""))</f>
        <v/>
      </c>
      <c r="K63" s="8" t="n"/>
      <c r="L63" s="1" t="n"/>
    </row>
    <row r="64">
      <c r="A64" s="5" t="n"/>
      <c r="B64" s="38"/>
      <c r="C64" s="39"/>
      <c r="D64" s="39"/>
      <c r="E64" s="40"/>
      <c r="F64" s="41"/>
      <c r="G64" s="42">
        <f>IF(B64="","",MONTH(B64))</f>
        <v/>
      </c>
      <c r="H64" s="42">
        <f>IF(B64="","",YEAR(B64))</f>
        <v/>
      </c>
      <c r="I64" s="43">
        <f>IF(D64="","",IFERROR(INDEX(Listas!$B$2:$B$18,MATCH(D64,Listas!$A$2:$A$18,0)),"Revisar"))</f>
        <v/>
      </c>
      <c r="J64" s="43">
        <f>IF(D64="","",IFERROR(INDEX(Listas!$C$2:$C$18,MATCH(D64,Listas!$A$2:$A$18,0))&amp;"",""))</f>
        <v/>
      </c>
      <c r="K64" s="8" t="n"/>
      <c r="L64" s="1" t="n"/>
    </row>
    <row r="65">
      <c r="A65" s="5" t="n"/>
      <c r="B65" s="32"/>
      <c r="C65" s="33"/>
      <c r="D65" s="33"/>
      <c r="E65" s="34"/>
      <c r="F65" s="35"/>
      <c r="G65" s="36">
        <f>IF(B65="","",MONTH(B65))</f>
        <v/>
      </c>
      <c r="H65" s="36">
        <f>IF(B65="","",YEAR(B65))</f>
        <v/>
      </c>
      <c r="I65" s="37">
        <f>IF(D65="","",IFERROR(INDEX(Listas!$B$2:$B$18,MATCH(D65,Listas!$A$2:$A$18,0)),"Revisar"))</f>
        <v/>
      </c>
      <c r="J65" s="37">
        <f>IF(D65="","",IFERROR(INDEX(Listas!$C$2:$C$18,MATCH(D65,Listas!$A$2:$A$18,0))&amp;"",""))</f>
        <v/>
      </c>
      <c r="K65" s="8" t="n"/>
      <c r="L65" s="1" t="n"/>
    </row>
    <row r="66">
      <c r="A66" s="5" t="n"/>
      <c r="B66" s="38"/>
      <c r="C66" s="39"/>
      <c r="D66" s="39"/>
      <c r="E66" s="40"/>
      <c r="F66" s="41"/>
      <c r="G66" s="42">
        <f>IF(B66="","",MONTH(B66))</f>
        <v/>
      </c>
      <c r="H66" s="42">
        <f>IF(B66="","",YEAR(B66))</f>
        <v/>
      </c>
      <c r="I66" s="43">
        <f>IF(D66="","",IFERROR(INDEX(Listas!$B$2:$B$18,MATCH(D66,Listas!$A$2:$A$18,0)),"Revisar"))</f>
        <v/>
      </c>
      <c r="J66" s="43">
        <f>IF(D66="","",IFERROR(INDEX(Listas!$C$2:$C$18,MATCH(D66,Listas!$A$2:$A$18,0))&amp;"",""))</f>
        <v/>
      </c>
      <c r="K66" s="8" t="n"/>
      <c r="L66" s="1" t="n"/>
    </row>
    <row r="67">
      <c r="A67" s="5" t="n"/>
      <c r="B67" s="32"/>
      <c r="C67" s="33"/>
      <c r="D67" s="33"/>
      <c r="E67" s="34"/>
      <c r="F67" s="35"/>
      <c r="G67" s="36">
        <f>IF(B67="","",MONTH(B67))</f>
        <v/>
      </c>
      <c r="H67" s="36">
        <f>IF(B67="","",YEAR(B67))</f>
        <v/>
      </c>
      <c r="I67" s="37">
        <f>IF(D67="","",IFERROR(INDEX(Listas!$B$2:$B$18,MATCH(D67,Listas!$A$2:$A$18,0)),"Revisar"))</f>
        <v/>
      </c>
      <c r="J67" s="37">
        <f>IF(D67="","",IFERROR(INDEX(Listas!$C$2:$C$18,MATCH(D67,Listas!$A$2:$A$18,0))&amp;"",""))</f>
        <v/>
      </c>
      <c r="K67" s="8" t="n"/>
      <c r="L67" s="1" t="n"/>
    </row>
    <row r="68">
      <c r="A68" s="5" t="n"/>
      <c r="B68" s="38"/>
      <c r="C68" s="39"/>
      <c r="D68" s="39"/>
      <c r="E68" s="40"/>
      <c r="F68" s="41"/>
      <c r="G68" s="42">
        <f>IF(B68="","",MONTH(B68))</f>
        <v/>
      </c>
      <c r="H68" s="42">
        <f>IF(B68="","",YEAR(B68))</f>
        <v/>
      </c>
      <c r="I68" s="43">
        <f>IF(D68="","",IFERROR(INDEX(Listas!$B$2:$B$18,MATCH(D68,Listas!$A$2:$A$18,0)),"Revisar"))</f>
        <v/>
      </c>
      <c r="J68" s="43">
        <f>IF(D68="","",IFERROR(INDEX(Listas!$C$2:$C$18,MATCH(D68,Listas!$A$2:$A$18,0))&amp;"",""))</f>
        <v/>
      </c>
      <c r="K68" s="8" t="n"/>
      <c r="L68" s="1" t="n"/>
    </row>
    <row r="69">
      <c r="A69" s="5" t="n"/>
      <c r="B69" s="32"/>
      <c r="C69" s="33"/>
      <c r="D69" s="33"/>
      <c r="E69" s="34"/>
      <c r="F69" s="35"/>
      <c r="G69" s="36">
        <f>IF(B69="","",MONTH(B69))</f>
        <v/>
      </c>
      <c r="H69" s="36">
        <f>IF(B69="","",YEAR(B69))</f>
        <v/>
      </c>
      <c r="I69" s="37">
        <f>IF(D69="","",IFERROR(INDEX(Listas!$B$2:$B$18,MATCH(D69,Listas!$A$2:$A$18,0)),"Revisar"))</f>
        <v/>
      </c>
      <c r="J69" s="37">
        <f>IF(D69="","",IFERROR(INDEX(Listas!$C$2:$C$18,MATCH(D69,Listas!$A$2:$A$18,0))&amp;"",""))</f>
        <v/>
      </c>
      <c r="K69" s="8" t="n"/>
      <c r="L69" s="1" t="n"/>
    </row>
    <row r="70">
      <c r="A70" s="5" t="n"/>
      <c r="B70" s="38"/>
      <c r="C70" s="39"/>
      <c r="D70" s="39"/>
      <c r="E70" s="40"/>
      <c r="F70" s="41"/>
      <c r="G70" s="42">
        <f>IF(B70="","",MONTH(B70))</f>
        <v/>
      </c>
      <c r="H70" s="42">
        <f>IF(B70="","",YEAR(B70))</f>
        <v/>
      </c>
      <c r="I70" s="43">
        <f>IF(D70="","",IFERROR(INDEX(Listas!$B$2:$B$18,MATCH(D70,Listas!$A$2:$A$18,0)),"Revisar"))</f>
        <v/>
      </c>
      <c r="J70" s="43">
        <f>IF(D70="","",IFERROR(INDEX(Listas!$C$2:$C$18,MATCH(D70,Listas!$A$2:$A$18,0))&amp;"",""))</f>
        <v/>
      </c>
      <c r="K70" s="8" t="n"/>
      <c r="L70" s="1" t="n"/>
    </row>
    <row r="71">
      <c r="A71" s="5" t="n"/>
      <c r="B71" s="32"/>
      <c r="C71" s="33"/>
      <c r="D71" s="33"/>
      <c r="E71" s="34"/>
      <c r="F71" s="35"/>
      <c r="G71" s="36">
        <f>IF(B71="","",MONTH(B71))</f>
        <v/>
      </c>
      <c r="H71" s="36">
        <f>IF(B71="","",YEAR(B71))</f>
        <v/>
      </c>
      <c r="I71" s="37">
        <f>IF(D71="","",IFERROR(INDEX(Listas!$B$2:$B$18,MATCH(D71,Listas!$A$2:$A$18,0)),"Revisar"))</f>
        <v/>
      </c>
      <c r="J71" s="37">
        <f>IF(D71="","",IFERROR(INDEX(Listas!$C$2:$C$18,MATCH(D71,Listas!$A$2:$A$18,0))&amp;"",""))</f>
        <v/>
      </c>
      <c r="K71" s="8" t="n"/>
      <c r="L71" s="1" t="n"/>
    </row>
    <row r="72">
      <c r="A72" s="5" t="n"/>
      <c r="B72" s="38"/>
      <c r="C72" s="39"/>
      <c r="D72" s="39"/>
      <c r="E72" s="40"/>
      <c r="F72" s="41"/>
      <c r="G72" s="42">
        <f>IF(B72="","",MONTH(B72))</f>
        <v/>
      </c>
      <c r="H72" s="42">
        <f>IF(B72="","",YEAR(B72))</f>
        <v/>
      </c>
      <c r="I72" s="43">
        <f>IF(D72="","",IFERROR(INDEX(Listas!$B$2:$B$18,MATCH(D72,Listas!$A$2:$A$18,0)),"Revisar"))</f>
        <v/>
      </c>
      <c r="J72" s="43">
        <f>IF(D72="","",IFERROR(INDEX(Listas!$C$2:$C$18,MATCH(D72,Listas!$A$2:$A$18,0))&amp;"",""))</f>
        <v/>
      </c>
      <c r="K72" s="8" t="n"/>
      <c r="L72" s="1" t="n"/>
    </row>
    <row r="73">
      <c r="A73" s="5" t="n"/>
      <c r="B73" s="32"/>
      <c r="C73" s="33"/>
      <c r="D73" s="33"/>
      <c r="E73" s="34"/>
      <c r="F73" s="35"/>
      <c r="G73" s="36">
        <f>IF(B73="","",MONTH(B73))</f>
        <v/>
      </c>
      <c r="H73" s="36">
        <f>IF(B73="","",YEAR(B73))</f>
        <v/>
      </c>
      <c r="I73" s="37">
        <f>IF(D73="","",IFERROR(INDEX(Listas!$B$2:$B$18,MATCH(D73,Listas!$A$2:$A$18,0)),"Revisar"))</f>
        <v/>
      </c>
      <c r="J73" s="37">
        <f>IF(D73="","",IFERROR(INDEX(Listas!$C$2:$C$18,MATCH(D73,Listas!$A$2:$A$18,0))&amp;"",""))</f>
        <v/>
      </c>
      <c r="K73" s="8" t="n"/>
      <c r="L73" s="1" t="n"/>
    </row>
    <row r="74">
      <c r="A74" s="5" t="n"/>
      <c r="B74" s="38"/>
      <c r="C74" s="39"/>
      <c r="D74" s="39"/>
      <c r="E74" s="40"/>
      <c r="F74" s="41"/>
      <c r="G74" s="42">
        <f>IF(B74="","",MONTH(B74))</f>
        <v/>
      </c>
      <c r="H74" s="42">
        <f>IF(B74="","",YEAR(B74))</f>
        <v/>
      </c>
      <c r="I74" s="43">
        <f>IF(D74="","",IFERROR(INDEX(Listas!$B$2:$B$18,MATCH(D74,Listas!$A$2:$A$18,0)),"Revisar"))</f>
        <v/>
      </c>
      <c r="J74" s="43">
        <f>IF(D74="","",IFERROR(INDEX(Listas!$C$2:$C$18,MATCH(D74,Listas!$A$2:$A$18,0))&amp;"",""))</f>
        <v/>
      </c>
      <c r="K74" s="8" t="n"/>
      <c r="L74" s="1" t="n"/>
    </row>
    <row r="75">
      <c r="A75" s="5" t="n"/>
      <c r="B75" s="32"/>
      <c r="C75" s="33"/>
      <c r="D75" s="33"/>
      <c r="E75" s="34"/>
      <c r="F75" s="35"/>
      <c r="G75" s="36">
        <f>IF(B75="","",MONTH(B75))</f>
        <v/>
      </c>
      <c r="H75" s="36">
        <f>IF(B75="","",YEAR(B75))</f>
        <v/>
      </c>
      <c r="I75" s="37">
        <f>IF(D75="","",IFERROR(INDEX(Listas!$B$2:$B$18,MATCH(D75,Listas!$A$2:$A$18,0)),"Revisar"))</f>
        <v/>
      </c>
      <c r="J75" s="37">
        <f>IF(D75="","",IFERROR(INDEX(Listas!$C$2:$C$18,MATCH(D75,Listas!$A$2:$A$18,0))&amp;"",""))</f>
        <v/>
      </c>
      <c r="K75" s="8" t="n"/>
      <c r="L75" s="1" t="n"/>
    </row>
    <row r="76">
      <c r="A76" s="5" t="n"/>
      <c r="B76" s="38"/>
      <c r="C76" s="39"/>
      <c r="D76" s="39"/>
      <c r="E76" s="40"/>
      <c r="F76" s="41"/>
      <c r="G76" s="42">
        <f>IF(B76="","",MONTH(B76))</f>
        <v/>
      </c>
      <c r="H76" s="42">
        <f>IF(B76="","",YEAR(B76))</f>
        <v/>
      </c>
      <c r="I76" s="43">
        <f>IF(D76="","",IFERROR(INDEX(Listas!$B$2:$B$18,MATCH(D76,Listas!$A$2:$A$18,0)),"Revisar"))</f>
        <v/>
      </c>
      <c r="J76" s="43">
        <f>IF(D76="","",IFERROR(INDEX(Listas!$C$2:$C$18,MATCH(D76,Listas!$A$2:$A$18,0))&amp;"",""))</f>
        <v/>
      </c>
      <c r="K76" s="8" t="n"/>
      <c r="L76" s="1" t="n"/>
    </row>
    <row r="77">
      <c r="A77" s="5" t="n"/>
      <c r="B77" s="32"/>
      <c r="C77" s="33"/>
      <c r="D77" s="33"/>
      <c r="E77" s="34"/>
      <c r="F77" s="35"/>
      <c r="G77" s="36">
        <f>IF(B77="","",MONTH(B77))</f>
        <v/>
      </c>
      <c r="H77" s="36">
        <f>IF(B77="","",YEAR(B77))</f>
        <v/>
      </c>
      <c r="I77" s="37">
        <f>IF(D77="","",IFERROR(INDEX(Listas!$B$2:$B$18,MATCH(D77,Listas!$A$2:$A$18,0)),"Revisar"))</f>
        <v/>
      </c>
      <c r="J77" s="37">
        <f>IF(D77="","",IFERROR(INDEX(Listas!$C$2:$C$18,MATCH(D77,Listas!$A$2:$A$18,0))&amp;"",""))</f>
        <v/>
      </c>
      <c r="K77" s="8" t="n"/>
      <c r="L77" s="1" t="n"/>
    </row>
    <row r="78">
      <c r="A78" s="5" t="n"/>
      <c r="B78" s="38"/>
      <c r="C78" s="39"/>
      <c r="D78" s="39"/>
      <c r="E78" s="40"/>
      <c r="F78" s="41"/>
      <c r="G78" s="42">
        <f>IF(B78="","",MONTH(B78))</f>
        <v/>
      </c>
      <c r="H78" s="42">
        <f>IF(B78="","",YEAR(B78))</f>
        <v/>
      </c>
      <c r="I78" s="43">
        <f>IF(D78="","",IFERROR(INDEX(Listas!$B$2:$B$18,MATCH(D78,Listas!$A$2:$A$18,0)),"Revisar"))</f>
        <v/>
      </c>
      <c r="J78" s="43">
        <f>IF(D78="","",IFERROR(INDEX(Listas!$C$2:$C$18,MATCH(D78,Listas!$A$2:$A$18,0))&amp;"",""))</f>
        <v/>
      </c>
      <c r="K78" s="8" t="n"/>
      <c r="L78" s="1" t="n"/>
    </row>
    <row r="79">
      <c r="A79" s="5" t="n"/>
      <c r="B79" s="32"/>
      <c r="C79" s="33"/>
      <c r="D79" s="33"/>
      <c r="E79" s="34"/>
      <c r="F79" s="35"/>
      <c r="G79" s="36">
        <f>IF(B79="","",MONTH(B79))</f>
        <v/>
      </c>
      <c r="H79" s="36">
        <f>IF(B79="","",YEAR(B79))</f>
        <v/>
      </c>
      <c r="I79" s="37">
        <f>IF(D79="","",IFERROR(INDEX(Listas!$B$2:$B$18,MATCH(D79,Listas!$A$2:$A$18,0)),"Revisar"))</f>
        <v/>
      </c>
      <c r="J79" s="37">
        <f>IF(D79="","",IFERROR(INDEX(Listas!$C$2:$C$18,MATCH(D79,Listas!$A$2:$A$18,0))&amp;"",""))</f>
        <v/>
      </c>
      <c r="K79" s="8" t="n"/>
      <c r="L79" s="1" t="n"/>
    </row>
    <row r="80">
      <c r="A80" s="5" t="n"/>
      <c r="B80" s="38"/>
      <c r="C80" s="39"/>
      <c r="D80" s="39"/>
      <c r="E80" s="40"/>
      <c r="F80" s="41"/>
      <c r="G80" s="42">
        <f>IF(B80="","",MONTH(B80))</f>
        <v/>
      </c>
      <c r="H80" s="42">
        <f>IF(B80="","",YEAR(B80))</f>
        <v/>
      </c>
      <c r="I80" s="43">
        <f>IF(D80="","",IFERROR(INDEX(Listas!$B$2:$B$18,MATCH(D80,Listas!$A$2:$A$18,0)),"Revisar"))</f>
        <v/>
      </c>
      <c r="J80" s="43">
        <f>IF(D80="","",IFERROR(INDEX(Listas!$C$2:$C$18,MATCH(D80,Listas!$A$2:$A$18,0))&amp;"",""))</f>
        <v/>
      </c>
      <c r="K80" s="8" t="n"/>
      <c r="L80" s="1" t="n"/>
    </row>
    <row r="81">
      <c r="A81" s="5" t="n"/>
      <c r="B81" s="32"/>
      <c r="C81" s="33"/>
      <c r="D81" s="33"/>
      <c r="E81" s="34"/>
      <c r="F81" s="35"/>
      <c r="G81" s="36">
        <f>IF(B81="","",MONTH(B81))</f>
        <v/>
      </c>
      <c r="H81" s="36">
        <f>IF(B81="","",YEAR(B81))</f>
        <v/>
      </c>
      <c r="I81" s="37">
        <f>IF(D81="","",IFERROR(INDEX(Listas!$B$2:$B$18,MATCH(D81,Listas!$A$2:$A$18,0)),"Revisar"))</f>
        <v/>
      </c>
      <c r="J81" s="37">
        <f>IF(D81="","",IFERROR(INDEX(Listas!$C$2:$C$18,MATCH(D81,Listas!$A$2:$A$18,0))&amp;"",""))</f>
        <v/>
      </c>
      <c r="K81" s="8" t="n"/>
      <c r="L81" s="1" t="n"/>
    </row>
    <row r="82">
      <c r="A82" s="5" t="n"/>
      <c r="B82" s="38"/>
      <c r="C82" s="39"/>
      <c r="D82" s="39"/>
      <c r="E82" s="40"/>
      <c r="F82" s="41"/>
      <c r="G82" s="42">
        <f>IF(B82="","",MONTH(B82))</f>
        <v/>
      </c>
      <c r="H82" s="42">
        <f>IF(B82="","",YEAR(B82))</f>
        <v/>
      </c>
      <c r="I82" s="43">
        <f>IF(D82="","",IFERROR(INDEX(Listas!$B$2:$B$18,MATCH(D82,Listas!$A$2:$A$18,0)),"Revisar"))</f>
        <v/>
      </c>
      <c r="J82" s="43">
        <f>IF(D82="","",IFERROR(INDEX(Listas!$C$2:$C$18,MATCH(D82,Listas!$A$2:$A$18,0))&amp;"",""))</f>
        <v/>
      </c>
      <c r="K82" s="8" t="n"/>
      <c r="L82" s="1" t="n"/>
    </row>
    <row r="83">
      <c r="A83" s="5" t="n"/>
      <c r="B83" s="32"/>
      <c r="C83" s="33"/>
      <c r="D83" s="33"/>
      <c r="E83" s="34"/>
      <c r="F83" s="35"/>
      <c r="G83" s="36">
        <f>IF(B83="","",MONTH(B83))</f>
        <v/>
      </c>
      <c r="H83" s="36">
        <f>IF(B83="","",YEAR(B83))</f>
        <v/>
      </c>
      <c r="I83" s="37">
        <f>IF(D83="","",IFERROR(INDEX(Listas!$B$2:$B$18,MATCH(D83,Listas!$A$2:$A$18,0)),"Revisar"))</f>
        <v/>
      </c>
      <c r="J83" s="37">
        <f>IF(D83="","",IFERROR(INDEX(Listas!$C$2:$C$18,MATCH(D83,Listas!$A$2:$A$18,0))&amp;"",""))</f>
        <v/>
      </c>
      <c r="K83" s="8" t="n"/>
      <c r="L83" s="1" t="n"/>
    </row>
    <row r="84">
      <c r="A84" s="5" t="n"/>
      <c r="B84" s="38"/>
      <c r="C84" s="39"/>
      <c r="D84" s="39"/>
      <c r="E84" s="40"/>
      <c r="F84" s="41"/>
      <c r="G84" s="42">
        <f>IF(B84="","",MONTH(B84))</f>
        <v/>
      </c>
      <c r="H84" s="42">
        <f>IF(B84="","",YEAR(B84))</f>
        <v/>
      </c>
      <c r="I84" s="43">
        <f>IF(D84="","",IFERROR(INDEX(Listas!$B$2:$B$18,MATCH(D84,Listas!$A$2:$A$18,0)),"Revisar"))</f>
        <v/>
      </c>
      <c r="J84" s="43">
        <f>IF(D84="","",IFERROR(INDEX(Listas!$C$2:$C$18,MATCH(D84,Listas!$A$2:$A$18,0))&amp;"",""))</f>
        <v/>
      </c>
      <c r="K84" s="8" t="n"/>
      <c r="L84" s="1" t="n"/>
    </row>
    <row r="85">
      <c r="A85" s="5" t="n"/>
      <c r="B85" s="32"/>
      <c r="C85" s="33"/>
      <c r="D85" s="33"/>
      <c r="E85" s="34"/>
      <c r="F85" s="35"/>
      <c r="G85" s="36">
        <f>IF(B85="","",MONTH(B85))</f>
        <v/>
      </c>
      <c r="H85" s="36">
        <f>IF(B85="","",YEAR(B85))</f>
        <v/>
      </c>
      <c r="I85" s="37">
        <f>IF(D85="","",IFERROR(INDEX(Listas!$B$2:$B$18,MATCH(D85,Listas!$A$2:$A$18,0)),"Revisar"))</f>
        <v/>
      </c>
      <c r="J85" s="37">
        <f>IF(D85="","",IFERROR(INDEX(Listas!$C$2:$C$18,MATCH(D85,Listas!$A$2:$A$18,0))&amp;"",""))</f>
        <v/>
      </c>
      <c r="K85" s="8" t="n"/>
      <c r="L85" s="1" t="n"/>
    </row>
    <row r="86">
      <c r="A86" s="5" t="n"/>
      <c r="B86" s="38"/>
      <c r="C86" s="39"/>
      <c r="D86" s="39"/>
      <c r="E86" s="40"/>
      <c r="F86" s="41"/>
      <c r="G86" s="42">
        <f>IF(B86="","",MONTH(B86))</f>
        <v/>
      </c>
      <c r="H86" s="42">
        <f>IF(B86="","",YEAR(B86))</f>
        <v/>
      </c>
      <c r="I86" s="43">
        <f>IF(D86="","",IFERROR(INDEX(Listas!$B$2:$B$18,MATCH(D86,Listas!$A$2:$A$18,0)),"Revisar"))</f>
        <v/>
      </c>
      <c r="J86" s="43">
        <f>IF(D86="","",IFERROR(INDEX(Listas!$C$2:$C$18,MATCH(D86,Listas!$A$2:$A$18,0))&amp;"",""))</f>
        <v/>
      </c>
      <c r="K86" s="8" t="n"/>
      <c r="L86" s="1" t="n"/>
    </row>
    <row r="87">
      <c r="A87" s="5" t="n"/>
      <c r="B87" s="32"/>
      <c r="C87" s="33"/>
      <c r="D87" s="33"/>
      <c r="E87" s="34"/>
      <c r="F87" s="35"/>
      <c r="G87" s="36">
        <f>IF(B87="","",MONTH(B87))</f>
        <v/>
      </c>
      <c r="H87" s="36">
        <f>IF(B87="","",YEAR(B87))</f>
        <v/>
      </c>
      <c r="I87" s="37">
        <f>IF(D87="","",IFERROR(INDEX(Listas!$B$2:$B$18,MATCH(D87,Listas!$A$2:$A$18,0)),"Revisar"))</f>
        <v/>
      </c>
      <c r="J87" s="37">
        <f>IF(D87="","",IFERROR(INDEX(Listas!$C$2:$C$18,MATCH(D87,Listas!$A$2:$A$18,0))&amp;"",""))</f>
        <v/>
      </c>
      <c r="K87" s="8" t="n"/>
      <c r="L87" s="1" t="n"/>
    </row>
    <row r="88">
      <c r="A88" s="5" t="n"/>
      <c r="B88" s="38"/>
      <c r="C88" s="39"/>
      <c r="D88" s="39"/>
      <c r="E88" s="40"/>
      <c r="F88" s="41"/>
      <c r="G88" s="42">
        <f>IF(B88="","",MONTH(B88))</f>
        <v/>
      </c>
      <c r="H88" s="42">
        <f>IF(B88="","",YEAR(B88))</f>
        <v/>
      </c>
      <c r="I88" s="43">
        <f>IF(D88="","",IFERROR(INDEX(Listas!$B$2:$B$18,MATCH(D88,Listas!$A$2:$A$18,0)),"Revisar"))</f>
        <v/>
      </c>
      <c r="J88" s="43">
        <f>IF(D88="","",IFERROR(INDEX(Listas!$C$2:$C$18,MATCH(D88,Listas!$A$2:$A$18,0))&amp;"",""))</f>
        <v/>
      </c>
      <c r="K88" s="8" t="n"/>
      <c r="L88" s="1" t="n"/>
    </row>
    <row r="89">
      <c r="A89" s="5" t="n"/>
      <c r="B89" s="32"/>
      <c r="C89" s="33"/>
      <c r="D89" s="33"/>
      <c r="E89" s="34"/>
      <c r="F89" s="35"/>
      <c r="G89" s="36">
        <f>IF(B89="","",MONTH(B89))</f>
        <v/>
      </c>
      <c r="H89" s="36">
        <f>IF(B89="","",YEAR(B89))</f>
        <v/>
      </c>
      <c r="I89" s="37">
        <f>IF(D89="","",IFERROR(INDEX(Listas!$B$2:$B$18,MATCH(D89,Listas!$A$2:$A$18,0)),"Revisar"))</f>
        <v/>
      </c>
      <c r="J89" s="37">
        <f>IF(D89="","",IFERROR(INDEX(Listas!$C$2:$C$18,MATCH(D89,Listas!$A$2:$A$18,0))&amp;"",""))</f>
        <v/>
      </c>
      <c r="K89" s="8" t="n"/>
      <c r="L89" s="1" t="n"/>
    </row>
    <row r="90">
      <c r="A90" s="5" t="n"/>
      <c r="B90" s="38"/>
      <c r="C90" s="39"/>
      <c r="D90" s="39"/>
      <c r="E90" s="40"/>
      <c r="F90" s="41"/>
      <c r="G90" s="42">
        <f>IF(B90="","",MONTH(B90))</f>
        <v/>
      </c>
      <c r="H90" s="42">
        <f>IF(B90="","",YEAR(B90))</f>
        <v/>
      </c>
      <c r="I90" s="43">
        <f>IF(D90="","",IFERROR(INDEX(Listas!$B$2:$B$18,MATCH(D90,Listas!$A$2:$A$18,0)),"Revisar"))</f>
        <v/>
      </c>
      <c r="J90" s="43">
        <f>IF(D90="","",IFERROR(INDEX(Listas!$C$2:$C$18,MATCH(D90,Listas!$A$2:$A$18,0))&amp;"",""))</f>
        <v/>
      </c>
      <c r="K90" s="8" t="n"/>
      <c r="L90" s="1" t="n"/>
    </row>
    <row r="91">
      <c r="A91" s="5" t="n"/>
      <c r="B91" s="32"/>
      <c r="C91" s="33"/>
      <c r="D91" s="33"/>
      <c r="E91" s="34"/>
      <c r="F91" s="35"/>
      <c r="G91" s="36">
        <f>IF(B91="","",MONTH(B91))</f>
        <v/>
      </c>
      <c r="H91" s="36">
        <f>IF(B91="","",YEAR(B91))</f>
        <v/>
      </c>
      <c r="I91" s="37">
        <f>IF(D91="","",IFERROR(INDEX(Listas!$B$2:$B$18,MATCH(D91,Listas!$A$2:$A$18,0)),"Revisar"))</f>
        <v/>
      </c>
      <c r="J91" s="37">
        <f>IF(D91="","",IFERROR(INDEX(Listas!$C$2:$C$18,MATCH(D91,Listas!$A$2:$A$18,0))&amp;"",""))</f>
        <v/>
      </c>
      <c r="K91" s="8" t="n"/>
      <c r="L91" s="1" t="n"/>
    </row>
    <row r="92">
      <c r="A92" s="5" t="n"/>
      <c r="B92" s="38"/>
      <c r="C92" s="39"/>
      <c r="D92" s="39"/>
      <c r="E92" s="40"/>
      <c r="F92" s="41"/>
      <c r="G92" s="42">
        <f>IF(B92="","",MONTH(B92))</f>
        <v/>
      </c>
      <c r="H92" s="42">
        <f>IF(B92="","",YEAR(B92))</f>
        <v/>
      </c>
      <c r="I92" s="43">
        <f>IF(D92="","",IFERROR(INDEX(Listas!$B$2:$B$18,MATCH(D92,Listas!$A$2:$A$18,0)),"Revisar"))</f>
        <v/>
      </c>
      <c r="J92" s="43">
        <f>IF(D92="","",IFERROR(INDEX(Listas!$C$2:$C$18,MATCH(D92,Listas!$A$2:$A$18,0))&amp;"",""))</f>
        <v/>
      </c>
      <c r="K92" s="8" t="n"/>
      <c r="L92" s="1" t="n"/>
    </row>
    <row r="93">
      <c r="A93" s="5" t="n"/>
      <c r="B93" s="32"/>
      <c r="C93" s="33"/>
      <c r="D93" s="33"/>
      <c r="E93" s="34"/>
      <c r="F93" s="35"/>
      <c r="G93" s="36">
        <f>IF(B93="","",MONTH(B93))</f>
        <v/>
      </c>
      <c r="H93" s="36">
        <f>IF(B93="","",YEAR(B93))</f>
        <v/>
      </c>
      <c r="I93" s="37">
        <f>IF(D93="","",IFERROR(INDEX(Listas!$B$2:$B$18,MATCH(D93,Listas!$A$2:$A$18,0)),"Revisar"))</f>
        <v/>
      </c>
      <c r="J93" s="37">
        <f>IF(D93="","",IFERROR(INDEX(Listas!$C$2:$C$18,MATCH(D93,Listas!$A$2:$A$18,0))&amp;"",""))</f>
        <v/>
      </c>
      <c r="K93" s="8" t="n"/>
      <c r="L93" s="1" t="n"/>
    </row>
    <row r="94">
      <c r="A94" s="5" t="n"/>
      <c r="B94" s="38"/>
      <c r="C94" s="39"/>
      <c r="D94" s="39"/>
      <c r="E94" s="40"/>
      <c r="F94" s="41"/>
      <c r="G94" s="42">
        <f>IF(B94="","",MONTH(B94))</f>
        <v/>
      </c>
      <c r="H94" s="42">
        <f>IF(B94="","",YEAR(B94))</f>
        <v/>
      </c>
      <c r="I94" s="43">
        <f>IF(D94="","",IFERROR(INDEX(Listas!$B$2:$B$18,MATCH(D94,Listas!$A$2:$A$18,0)),"Revisar"))</f>
        <v/>
      </c>
      <c r="J94" s="43">
        <f>IF(D94="","",IFERROR(INDEX(Listas!$C$2:$C$18,MATCH(D94,Listas!$A$2:$A$18,0))&amp;"",""))</f>
        <v/>
      </c>
      <c r="K94" s="8" t="n"/>
      <c r="L94" s="1" t="n"/>
    </row>
    <row r="95">
      <c r="A95" s="5" t="n"/>
      <c r="B95" s="32"/>
      <c r="C95" s="33"/>
      <c r="D95" s="33"/>
      <c r="E95" s="34"/>
      <c r="F95" s="35"/>
      <c r="G95" s="36">
        <f>IF(B95="","",MONTH(B95))</f>
        <v/>
      </c>
      <c r="H95" s="36">
        <f>IF(B95="","",YEAR(B95))</f>
        <v/>
      </c>
      <c r="I95" s="37">
        <f>IF(D95="","",IFERROR(INDEX(Listas!$B$2:$B$18,MATCH(D95,Listas!$A$2:$A$18,0)),"Revisar"))</f>
        <v/>
      </c>
      <c r="J95" s="37">
        <f>IF(D95="","",IFERROR(INDEX(Listas!$C$2:$C$18,MATCH(D95,Listas!$A$2:$A$18,0))&amp;"",""))</f>
        <v/>
      </c>
      <c r="K95" s="8" t="n"/>
      <c r="L95" s="1" t="n"/>
    </row>
    <row r="96">
      <c r="A96" s="5" t="n"/>
      <c r="B96" s="38"/>
      <c r="C96" s="39"/>
      <c r="D96" s="39"/>
      <c r="E96" s="40"/>
      <c r="F96" s="41"/>
      <c r="G96" s="42">
        <f>IF(B96="","",MONTH(B96))</f>
        <v/>
      </c>
      <c r="H96" s="42">
        <f>IF(B96="","",YEAR(B96))</f>
        <v/>
      </c>
      <c r="I96" s="43">
        <f>IF(D96="","",IFERROR(INDEX(Listas!$B$2:$B$18,MATCH(D96,Listas!$A$2:$A$18,0)),"Revisar"))</f>
        <v/>
      </c>
      <c r="J96" s="43">
        <f>IF(D96="","",IFERROR(INDEX(Listas!$C$2:$C$18,MATCH(D96,Listas!$A$2:$A$18,0))&amp;"",""))</f>
        <v/>
      </c>
      <c r="K96" s="8" t="n"/>
      <c r="L96" s="1" t="n"/>
    </row>
    <row r="97">
      <c r="A97" s="5" t="n"/>
      <c r="B97" s="32"/>
      <c r="C97" s="33"/>
      <c r="D97" s="33"/>
      <c r="E97" s="34"/>
      <c r="F97" s="35"/>
      <c r="G97" s="36">
        <f>IF(B97="","",MONTH(B97))</f>
        <v/>
      </c>
      <c r="H97" s="36">
        <f>IF(B97="","",YEAR(B97))</f>
        <v/>
      </c>
      <c r="I97" s="37">
        <f>IF(D97="","",IFERROR(INDEX(Listas!$B$2:$B$18,MATCH(D97,Listas!$A$2:$A$18,0)),"Revisar"))</f>
        <v/>
      </c>
      <c r="J97" s="37">
        <f>IF(D97="","",IFERROR(INDEX(Listas!$C$2:$C$18,MATCH(D97,Listas!$A$2:$A$18,0))&amp;"",""))</f>
        <v/>
      </c>
      <c r="K97" s="8" t="n"/>
      <c r="L97" s="1" t="n"/>
    </row>
    <row r="98">
      <c r="A98" s="5" t="n"/>
      <c r="B98" s="38"/>
      <c r="C98" s="39"/>
      <c r="D98" s="39"/>
      <c r="E98" s="40"/>
      <c r="F98" s="41"/>
      <c r="G98" s="42">
        <f>IF(B98="","",MONTH(B98))</f>
        <v/>
      </c>
      <c r="H98" s="42">
        <f>IF(B98="","",YEAR(B98))</f>
        <v/>
      </c>
      <c r="I98" s="43">
        <f>IF(D98="","",IFERROR(INDEX(Listas!$B$2:$B$18,MATCH(D98,Listas!$A$2:$A$18,0)),"Revisar"))</f>
        <v/>
      </c>
      <c r="J98" s="43">
        <f>IF(D98="","",IFERROR(INDEX(Listas!$C$2:$C$18,MATCH(D98,Listas!$A$2:$A$18,0))&amp;"",""))</f>
        <v/>
      </c>
      <c r="K98" s="8" t="n"/>
      <c r="L98" s="1" t="n"/>
    </row>
    <row r="99">
      <c r="A99" s="5" t="n"/>
      <c r="B99" s="32"/>
      <c r="C99" s="33"/>
      <c r="D99" s="33"/>
      <c r="E99" s="34"/>
      <c r="F99" s="35"/>
      <c r="G99" s="36">
        <f>IF(B99="","",MONTH(B99))</f>
        <v/>
      </c>
      <c r="H99" s="36">
        <f>IF(B99="","",YEAR(B99))</f>
        <v/>
      </c>
      <c r="I99" s="37">
        <f>IF(D99="","",IFERROR(INDEX(Listas!$B$2:$B$18,MATCH(D99,Listas!$A$2:$A$18,0)),"Revisar"))</f>
        <v/>
      </c>
      <c r="J99" s="37">
        <f>IF(D99="","",IFERROR(INDEX(Listas!$C$2:$C$18,MATCH(D99,Listas!$A$2:$A$18,0))&amp;"",""))</f>
        <v/>
      </c>
      <c r="K99" s="8" t="n"/>
      <c r="L99" s="1" t="n"/>
    </row>
    <row r="100">
      <c r="A100" s="5" t="n"/>
      <c r="B100" s="38"/>
      <c r="C100" s="39"/>
      <c r="D100" s="39"/>
      <c r="E100" s="40"/>
      <c r="F100" s="41"/>
      <c r="G100" s="42">
        <f>IF(B100="","",MONTH(B100))</f>
        <v/>
      </c>
      <c r="H100" s="42">
        <f>IF(B100="","",YEAR(B100))</f>
        <v/>
      </c>
      <c r="I100" s="43">
        <f>IF(D100="","",IFERROR(INDEX(Listas!$B$2:$B$18,MATCH(D100,Listas!$A$2:$A$18,0)),"Revisar"))</f>
        <v/>
      </c>
      <c r="J100" s="43">
        <f>IF(D100="","",IFERROR(INDEX(Listas!$C$2:$C$18,MATCH(D100,Listas!$A$2:$A$18,0))&amp;"",""))</f>
        <v/>
      </c>
      <c r="K100" s="8" t="n"/>
      <c r="L100" s="1" t="n"/>
    </row>
    <row r="101">
      <c r="A101" s="5" t="n"/>
      <c r="B101" s="32"/>
      <c r="C101" s="33"/>
      <c r="D101" s="33"/>
      <c r="E101" s="34"/>
      <c r="F101" s="35"/>
      <c r="G101" s="36">
        <f>IF(B101="","",MONTH(B101))</f>
        <v/>
      </c>
      <c r="H101" s="36">
        <f>IF(B101="","",YEAR(B101))</f>
        <v/>
      </c>
      <c r="I101" s="37">
        <f>IF(D101="","",IFERROR(INDEX(Listas!$B$2:$B$18,MATCH(D101,Listas!$A$2:$A$18,0)),"Revisar"))</f>
        <v/>
      </c>
      <c r="J101" s="37">
        <f>IF(D101="","",IFERROR(INDEX(Listas!$C$2:$C$18,MATCH(D101,Listas!$A$2:$A$18,0))&amp;"",""))</f>
        <v/>
      </c>
      <c r="K101" s="8" t="n"/>
      <c r="L101" s="1" t="n"/>
    </row>
    <row r="102">
      <c r="A102" s="5" t="n"/>
      <c r="B102" s="38"/>
      <c r="C102" s="39"/>
      <c r="D102" s="39"/>
      <c r="E102" s="40"/>
      <c r="F102" s="41"/>
      <c r="G102" s="42">
        <f>IF(B102="","",MONTH(B102))</f>
        <v/>
      </c>
      <c r="H102" s="42">
        <f>IF(B102="","",YEAR(B102))</f>
        <v/>
      </c>
      <c r="I102" s="43">
        <f>IF(D102="","",IFERROR(INDEX(Listas!$B$2:$B$18,MATCH(D102,Listas!$A$2:$A$18,0)),"Revisar"))</f>
        <v/>
      </c>
      <c r="J102" s="43">
        <f>IF(D102="","",IFERROR(INDEX(Listas!$C$2:$C$18,MATCH(D102,Listas!$A$2:$A$18,0))&amp;"",""))</f>
        <v/>
      </c>
      <c r="K102" s="8" t="n"/>
      <c r="L102" s="1" t="n"/>
    </row>
    <row r="103">
      <c r="A103" s="5" t="n"/>
      <c r="B103" s="32"/>
      <c r="C103" s="33"/>
      <c r="D103" s="33"/>
      <c r="E103" s="34"/>
      <c r="F103" s="35"/>
      <c r="G103" s="36">
        <f>IF(B103="","",MONTH(B103))</f>
        <v/>
      </c>
      <c r="H103" s="36">
        <f>IF(B103="","",YEAR(B103))</f>
        <v/>
      </c>
      <c r="I103" s="37">
        <f>IF(D103="","",IFERROR(INDEX(Listas!$B$2:$B$18,MATCH(D103,Listas!$A$2:$A$18,0)),"Revisar"))</f>
        <v/>
      </c>
      <c r="J103" s="37">
        <f>IF(D103="","",IFERROR(INDEX(Listas!$C$2:$C$18,MATCH(D103,Listas!$A$2:$A$18,0))&amp;"",""))</f>
        <v/>
      </c>
      <c r="K103" s="8" t="n"/>
      <c r="L103" s="1" t="n"/>
    </row>
    <row r="104">
      <c r="A104" s="5" t="n"/>
      <c r="B104" s="38"/>
      <c r="C104" s="39"/>
      <c r="D104" s="39"/>
      <c r="E104" s="40"/>
      <c r="F104" s="41"/>
      <c r="G104" s="42">
        <f>IF(B104="","",MONTH(B104))</f>
        <v/>
      </c>
      <c r="H104" s="42">
        <f>IF(B104="","",YEAR(B104))</f>
        <v/>
      </c>
      <c r="I104" s="43">
        <f>IF(D104="","",IFERROR(INDEX(Listas!$B$2:$B$18,MATCH(D104,Listas!$A$2:$A$18,0)),"Revisar"))</f>
        <v/>
      </c>
      <c r="J104" s="43">
        <f>IF(D104="","",IFERROR(INDEX(Listas!$C$2:$C$18,MATCH(D104,Listas!$A$2:$A$18,0))&amp;"",""))</f>
        <v/>
      </c>
      <c r="K104" s="8" t="n"/>
      <c r="L104" s="1" t="n"/>
    </row>
    <row r="105">
      <c r="A105" s="5" t="n"/>
      <c r="B105" s="32"/>
      <c r="C105" s="33"/>
      <c r="D105" s="33"/>
      <c r="E105" s="34"/>
      <c r="F105" s="35"/>
      <c r="G105" s="36">
        <f>IF(B105="","",MONTH(B105))</f>
        <v/>
      </c>
      <c r="H105" s="36">
        <f>IF(B105="","",YEAR(B105))</f>
        <v/>
      </c>
      <c r="I105" s="37">
        <f>IF(D105="","",IFERROR(INDEX(Listas!$B$2:$B$18,MATCH(D105,Listas!$A$2:$A$18,0)),"Revisar"))</f>
        <v/>
      </c>
      <c r="J105" s="37">
        <f>IF(D105="","",IFERROR(INDEX(Listas!$C$2:$C$18,MATCH(D105,Listas!$A$2:$A$18,0))&amp;"",""))</f>
        <v/>
      </c>
      <c r="K105" s="8" t="n"/>
      <c r="L105" s="1" t="n"/>
    </row>
    <row r="106">
      <c r="A106" s="5" t="n"/>
      <c r="B106" s="38"/>
      <c r="C106" s="39"/>
      <c r="D106" s="39"/>
      <c r="E106" s="40"/>
      <c r="F106" s="41"/>
      <c r="G106" s="42">
        <f>IF(B106="","",MONTH(B106))</f>
        <v/>
      </c>
      <c r="H106" s="42">
        <f>IF(B106="","",YEAR(B106))</f>
        <v/>
      </c>
      <c r="I106" s="43">
        <f>IF(D106="","",IFERROR(INDEX(Listas!$B$2:$B$18,MATCH(D106,Listas!$A$2:$A$18,0)),"Revisar"))</f>
        <v/>
      </c>
      <c r="J106" s="43">
        <f>IF(D106="","",IFERROR(INDEX(Listas!$C$2:$C$18,MATCH(D106,Listas!$A$2:$A$18,0))&amp;"",""))</f>
        <v/>
      </c>
      <c r="K106" s="8" t="n"/>
      <c r="L106" s="1" t="n"/>
    </row>
    <row r="107">
      <c r="A107" s="5" t="n"/>
      <c r="B107" s="32"/>
      <c r="C107" s="33"/>
      <c r="D107" s="33"/>
      <c r="E107" s="34"/>
      <c r="F107" s="35"/>
      <c r="G107" s="36">
        <f>IF(B107="","",MONTH(B107))</f>
        <v/>
      </c>
      <c r="H107" s="36">
        <f>IF(B107="","",YEAR(B107))</f>
        <v/>
      </c>
      <c r="I107" s="37">
        <f>IF(D107="","",IFERROR(INDEX(Listas!$B$2:$B$18,MATCH(D107,Listas!$A$2:$A$18,0)),"Revisar"))</f>
        <v/>
      </c>
      <c r="J107" s="37">
        <f>IF(D107="","",IFERROR(INDEX(Listas!$C$2:$C$18,MATCH(D107,Listas!$A$2:$A$18,0))&amp;"",""))</f>
        <v/>
      </c>
      <c r="K107" s="8" t="n"/>
      <c r="L107" s="1" t="n"/>
    </row>
    <row r="108">
      <c r="A108" s="5" t="n"/>
      <c r="B108" s="38"/>
      <c r="C108" s="39"/>
      <c r="D108" s="39"/>
      <c r="E108" s="40"/>
      <c r="F108" s="41"/>
      <c r="G108" s="42">
        <f>IF(B108="","",MONTH(B108))</f>
        <v/>
      </c>
      <c r="H108" s="42">
        <f>IF(B108="","",YEAR(B108))</f>
        <v/>
      </c>
      <c r="I108" s="43">
        <f>IF(D108="","",IFERROR(INDEX(Listas!$B$2:$B$18,MATCH(D108,Listas!$A$2:$A$18,0)),"Revisar"))</f>
        <v/>
      </c>
      <c r="J108" s="43">
        <f>IF(D108="","",IFERROR(INDEX(Listas!$C$2:$C$18,MATCH(D108,Listas!$A$2:$A$18,0))&amp;"",""))</f>
        <v/>
      </c>
      <c r="K108" s="8" t="n"/>
      <c r="L108" s="1" t="n"/>
    </row>
    <row r="109">
      <c r="A109" s="5" t="n"/>
      <c r="B109" s="32"/>
      <c r="C109" s="33"/>
      <c r="D109" s="33"/>
      <c r="E109" s="34"/>
      <c r="F109" s="35"/>
      <c r="G109" s="36">
        <f>IF(B109="","",MONTH(B109))</f>
        <v/>
      </c>
      <c r="H109" s="36">
        <f>IF(B109="","",YEAR(B109))</f>
        <v/>
      </c>
      <c r="I109" s="37">
        <f>IF(D109="","",IFERROR(INDEX(Listas!$B$2:$B$18,MATCH(D109,Listas!$A$2:$A$18,0)),"Revisar"))</f>
        <v/>
      </c>
      <c r="J109" s="37">
        <f>IF(D109="","",IFERROR(INDEX(Listas!$C$2:$C$18,MATCH(D109,Listas!$A$2:$A$18,0))&amp;"",""))</f>
        <v/>
      </c>
      <c r="K109" s="8" t="n"/>
      <c r="L109" s="1" t="n"/>
    </row>
    <row r="110">
      <c r="A110" s="5" t="n"/>
      <c r="B110" s="38"/>
      <c r="C110" s="39"/>
      <c r="D110" s="39"/>
      <c r="E110" s="40"/>
      <c r="F110" s="41"/>
      <c r="G110" s="42">
        <f>IF(B110="","",MONTH(B110))</f>
        <v/>
      </c>
      <c r="H110" s="42">
        <f>IF(B110="","",YEAR(B110))</f>
        <v/>
      </c>
      <c r="I110" s="43">
        <f>IF(D110="","",IFERROR(INDEX(Listas!$B$2:$B$18,MATCH(D110,Listas!$A$2:$A$18,0)),"Revisar"))</f>
        <v/>
      </c>
      <c r="J110" s="43">
        <f>IF(D110="","",IFERROR(INDEX(Listas!$C$2:$C$18,MATCH(D110,Listas!$A$2:$A$18,0))&amp;"",""))</f>
        <v/>
      </c>
      <c r="K110" s="8" t="n"/>
      <c r="L110" s="1" t="n"/>
    </row>
    <row r="111">
      <c r="A111" s="5" t="n"/>
      <c r="B111" s="32"/>
      <c r="C111" s="33"/>
      <c r="D111" s="33"/>
      <c r="E111" s="34"/>
      <c r="F111" s="35"/>
      <c r="G111" s="36">
        <f>IF(B111="","",MONTH(B111))</f>
        <v/>
      </c>
      <c r="H111" s="36">
        <f>IF(B111="","",YEAR(B111))</f>
        <v/>
      </c>
      <c r="I111" s="37">
        <f>IF(D111="","",IFERROR(INDEX(Listas!$B$2:$B$18,MATCH(D111,Listas!$A$2:$A$18,0)),"Revisar"))</f>
        <v/>
      </c>
      <c r="J111" s="37">
        <f>IF(D111="","",IFERROR(INDEX(Listas!$C$2:$C$18,MATCH(D111,Listas!$A$2:$A$18,0))&amp;"",""))</f>
        <v/>
      </c>
      <c r="K111" s="8" t="n"/>
      <c r="L111" s="1" t="n"/>
    </row>
    <row r="112">
      <c r="A112" s="5" t="n"/>
      <c r="B112" s="38"/>
      <c r="C112" s="39"/>
      <c r="D112" s="39"/>
      <c r="E112" s="40"/>
      <c r="F112" s="41"/>
      <c r="G112" s="42">
        <f>IF(B112="","",MONTH(B112))</f>
        <v/>
      </c>
      <c r="H112" s="42">
        <f>IF(B112="","",YEAR(B112))</f>
        <v/>
      </c>
      <c r="I112" s="43">
        <f>IF(D112="","",IFERROR(INDEX(Listas!$B$2:$B$18,MATCH(D112,Listas!$A$2:$A$18,0)),"Revisar"))</f>
        <v/>
      </c>
      <c r="J112" s="43">
        <f>IF(D112="","",IFERROR(INDEX(Listas!$C$2:$C$18,MATCH(D112,Listas!$A$2:$A$18,0))&amp;"",""))</f>
        <v/>
      </c>
      <c r="K112" s="8" t="n"/>
      <c r="L112" s="1" t="n"/>
    </row>
    <row r="113">
      <c r="A113" s="5" t="n"/>
      <c r="B113" s="32"/>
      <c r="C113" s="33"/>
      <c r="D113" s="33"/>
      <c r="E113" s="34"/>
      <c r="F113" s="35"/>
      <c r="G113" s="36">
        <f>IF(B113="","",MONTH(B113))</f>
        <v/>
      </c>
      <c r="H113" s="36">
        <f>IF(B113="","",YEAR(B113))</f>
        <v/>
      </c>
      <c r="I113" s="37">
        <f>IF(D113="","",IFERROR(INDEX(Listas!$B$2:$B$18,MATCH(D113,Listas!$A$2:$A$18,0)),"Revisar"))</f>
        <v/>
      </c>
      <c r="J113" s="37">
        <f>IF(D113="","",IFERROR(INDEX(Listas!$C$2:$C$18,MATCH(D113,Listas!$A$2:$A$18,0))&amp;"",""))</f>
        <v/>
      </c>
      <c r="K113" s="8" t="n"/>
      <c r="L113" s="1" t="n"/>
    </row>
    <row r="114">
      <c r="A114" s="5" t="n"/>
      <c r="B114" s="38"/>
      <c r="C114" s="39"/>
      <c r="D114" s="39"/>
      <c r="E114" s="40"/>
      <c r="F114" s="41"/>
      <c r="G114" s="42">
        <f>IF(B114="","",MONTH(B114))</f>
        <v/>
      </c>
      <c r="H114" s="42">
        <f>IF(B114="","",YEAR(B114))</f>
        <v/>
      </c>
      <c r="I114" s="43">
        <f>IF(D114="","",IFERROR(INDEX(Listas!$B$2:$B$18,MATCH(D114,Listas!$A$2:$A$18,0)),"Revisar"))</f>
        <v/>
      </c>
      <c r="J114" s="43">
        <f>IF(D114="","",IFERROR(INDEX(Listas!$C$2:$C$18,MATCH(D114,Listas!$A$2:$A$18,0))&amp;"",""))</f>
        <v/>
      </c>
      <c r="K114" s="8" t="n"/>
      <c r="L114" s="1" t="n"/>
    </row>
    <row r="115">
      <c r="A115" s="5" t="n"/>
      <c r="B115" s="32"/>
      <c r="C115" s="33"/>
      <c r="D115" s="33"/>
      <c r="E115" s="34"/>
      <c r="F115" s="35"/>
      <c r="G115" s="36">
        <f>IF(B115="","",MONTH(B115))</f>
        <v/>
      </c>
      <c r="H115" s="36">
        <f>IF(B115="","",YEAR(B115))</f>
        <v/>
      </c>
      <c r="I115" s="37">
        <f>IF(D115="","",IFERROR(INDEX(Listas!$B$2:$B$18,MATCH(D115,Listas!$A$2:$A$18,0)),"Revisar"))</f>
        <v/>
      </c>
      <c r="J115" s="37">
        <f>IF(D115="","",IFERROR(INDEX(Listas!$C$2:$C$18,MATCH(D115,Listas!$A$2:$A$18,0))&amp;"",""))</f>
        <v/>
      </c>
      <c r="K115" s="8" t="n"/>
      <c r="L115" s="1" t="n"/>
    </row>
    <row r="116">
      <c r="A116" s="5" t="n"/>
      <c r="B116" s="38"/>
      <c r="C116" s="39"/>
      <c r="D116" s="39"/>
      <c r="E116" s="40"/>
      <c r="F116" s="41"/>
      <c r="G116" s="42">
        <f>IF(B116="","",MONTH(B116))</f>
        <v/>
      </c>
      <c r="H116" s="42">
        <f>IF(B116="","",YEAR(B116))</f>
        <v/>
      </c>
      <c r="I116" s="43">
        <f>IF(D116="","",IFERROR(INDEX(Listas!$B$2:$B$18,MATCH(D116,Listas!$A$2:$A$18,0)),"Revisar"))</f>
        <v/>
      </c>
      <c r="J116" s="43">
        <f>IF(D116="","",IFERROR(INDEX(Listas!$C$2:$C$18,MATCH(D116,Listas!$A$2:$A$18,0))&amp;"",""))</f>
        <v/>
      </c>
      <c r="K116" s="8" t="n"/>
      <c r="L116" s="1" t="n"/>
    </row>
    <row r="117">
      <c r="A117" s="5" t="n"/>
      <c r="B117" s="32"/>
      <c r="C117" s="33"/>
      <c r="D117" s="33"/>
      <c r="E117" s="34"/>
      <c r="F117" s="35"/>
      <c r="G117" s="36">
        <f>IF(B117="","",MONTH(B117))</f>
        <v/>
      </c>
      <c r="H117" s="36">
        <f>IF(B117="","",YEAR(B117))</f>
        <v/>
      </c>
      <c r="I117" s="37">
        <f>IF(D117="","",IFERROR(INDEX(Listas!$B$2:$B$18,MATCH(D117,Listas!$A$2:$A$18,0)),"Revisar"))</f>
        <v/>
      </c>
      <c r="J117" s="37">
        <f>IF(D117="","",IFERROR(INDEX(Listas!$C$2:$C$18,MATCH(D117,Listas!$A$2:$A$18,0))&amp;"",""))</f>
        <v/>
      </c>
      <c r="K117" s="8" t="n"/>
      <c r="L117" s="1" t="n"/>
    </row>
    <row r="118">
      <c r="A118" s="5" t="n"/>
      <c r="B118" s="38"/>
      <c r="C118" s="39"/>
      <c r="D118" s="39"/>
      <c r="E118" s="40"/>
      <c r="F118" s="41"/>
      <c r="G118" s="42">
        <f>IF(B118="","",MONTH(B118))</f>
        <v/>
      </c>
      <c r="H118" s="42">
        <f>IF(B118="","",YEAR(B118))</f>
        <v/>
      </c>
      <c r="I118" s="43">
        <f>IF(D118="","",IFERROR(INDEX(Listas!$B$2:$B$18,MATCH(D118,Listas!$A$2:$A$18,0)),"Revisar"))</f>
        <v/>
      </c>
      <c r="J118" s="43">
        <f>IF(D118="","",IFERROR(INDEX(Listas!$C$2:$C$18,MATCH(D118,Listas!$A$2:$A$18,0))&amp;"",""))</f>
        <v/>
      </c>
      <c r="K118" s="8" t="n"/>
      <c r="L118" s="1" t="n"/>
    </row>
    <row r="119">
      <c r="A119" s="5" t="n"/>
      <c r="B119" s="32"/>
      <c r="C119" s="33"/>
      <c r="D119" s="33"/>
      <c r="E119" s="34"/>
      <c r="F119" s="35"/>
      <c r="G119" s="36">
        <f>IF(B119="","",MONTH(B119))</f>
        <v/>
      </c>
      <c r="H119" s="36">
        <f>IF(B119="","",YEAR(B119))</f>
        <v/>
      </c>
      <c r="I119" s="37">
        <f>IF(D119="","",IFERROR(INDEX(Listas!$B$2:$B$18,MATCH(D119,Listas!$A$2:$A$18,0)),"Revisar"))</f>
        <v/>
      </c>
      <c r="J119" s="37">
        <f>IF(D119="","",IFERROR(INDEX(Listas!$C$2:$C$18,MATCH(D119,Listas!$A$2:$A$18,0))&amp;"",""))</f>
        <v/>
      </c>
      <c r="K119" s="8" t="n"/>
      <c r="L119" s="1" t="n"/>
    </row>
    <row r="120">
      <c r="A120" s="5" t="n"/>
      <c r="B120" s="38"/>
      <c r="C120" s="39"/>
      <c r="D120" s="39"/>
      <c r="E120" s="40"/>
      <c r="F120" s="41"/>
      <c r="G120" s="42">
        <f>IF(B120="","",MONTH(B120))</f>
        <v/>
      </c>
      <c r="H120" s="42">
        <f>IF(B120="","",YEAR(B120))</f>
        <v/>
      </c>
      <c r="I120" s="43">
        <f>IF(D120="","",IFERROR(INDEX(Listas!$B$2:$B$18,MATCH(D120,Listas!$A$2:$A$18,0)),"Revisar"))</f>
        <v/>
      </c>
      <c r="J120" s="43">
        <f>IF(D120="","",IFERROR(INDEX(Listas!$C$2:$C$18,MATCH(D120,Listas!$A$2:$A$18,0))&amp;"",""))</f>
        <v/>
      </c>
      <c r="K120" s="8" t="n"/>
      <c r="L120" s="1" t="n"/>
    </row>
    <row r="121">
      <c r="A121" s="5" t="n"/>
      <c r="B121" s="32"/>
      <c r="C121" s="33"/>
      <c r="D121" s="33"/>
      <c r="E121" s="34"/>
      <c r="F121" s="35"/>
      <c r="G121" s="36">
        <f>IF(B121="","",MONTH(B121))</f>
        <v/>
      </c>
      <c r="H121" s="36">
        <f>IF(B121="","",YEAR(B121))</f>
        <v/>
      </c>
      <c r="I121" s="37">
        <f>IF(D121="","",IFERROR(INDEX(Listas!$B$2:$B$18,MATCH(D121,Listas!$A$2:$A$18,0)),"Revisar"))</f>
        <v/>
      </c>
      <c r="J121" s="37">
        <f>IF(D121="","",IFERROR(INDEX(Listas!$C$2:$C$18,MATCH(D121,Listas!$A$2:$A$18,0))&amp;"",""))</f>
        <v/>
      </c>
      <c r="K121" s="8" t="n"/>
      <c r="L121" s="1" t="n"/>
    </row>
    <row r="122">
      <c r="A122" s="5" t="n"/>
      <c r="B122" s="38"/>
      <c r="C122" s="39"/>
      <c r="D122" s="39"/>
      <c r="E122" s="40"/>
      <c r="F122" s="41"/>
      <c r="G122" s="42">
        <f>IF(B122="","",MONTH(B122))</f>
        <v/>
      </c>
      <c r="H122" s="42">
        <f>IF(B122="","",YEAR(B122))</f>
        <v/>
      </c>
      <c r="I122" s="43">
        <f>IF(D122="","",IFERROR(INDEX(Listas!$B$2:$B$18,MATCH(D122,Listas!$A$2:$A$18,0)),"Revisar"))</f>
        <v/>
      </c>
      <c r="J122" s="43">
        <f>IF(D122="","",IFERROR(INDEX(Listas!$C$2:$C$18,MATCH(D122,Listas!$A$2:$A$18,0))&amp;"",""))</f>
        <v/>
      </c>
      <c r="K122" s="8" t="n"/>
      <c r="L122" s="1" t="n"/>
    </row>
    <row r="123">
      <c r="A123" s="5" t="n"/>
      <c r="B123" s="32"/>
      <c r="C123" s="33"/>
      <c r="D123" s="33"/>
      <c r="E123" s="34"/>
      <c r="F123" s="35"/>
      <c r="G123" s="36">
        <f>IF(B123="","",MONTH(B123))</f>
        <v/>
      </c>
      <c r="H123" s="36">
        <f>IF(B123="","",YEAR(B123))</f>
        <v/>
      </c>
      <c r="I123" s="37">
        <f>IF(D123="","",IFERROR(INDEX(Listas!$B$2:$B$18,MATCH(D123,Listas!$A$2:$A$18,0)),"Revisar"))</f>
        <v/>
      </c>
      <c r="J123" s="37">
        <f>IF(D123="","",IFERROR(INDEX(Listas!$C$2:$C$18,MATCH(D123,Listas!$A$2:$A$18,0))&amp;"",""))</f>
        <v/>
      </c>
      <c r="K123" s="8" t="n"/>
      <c r="L123" s="1" t="n"/>
    </row>
    <row r="124">
      <c r="A124" s="5" t="n"/>
      <c r="B124" s="38"/>
      <c r="C124" s="39"/>
      <c r="D124" s="39"/>
      <c r="E124" s="40"/>
      <c r="F124" s="41"/>
      <c r="G124" s="42">
        <f>IF(B124="","",MONTH(B124))</f>
        <v/>
      </c>
      <c r="H124" s="42">
        <f>IF(B124="","",YEAR(B124))</f>
        <v/>
      </c>
      <c r="I124" s="43">
        <f>IF(D124="","",IFERROR(INDEX(Listas!$B$2:$B$18,MATCH(D124,Listas!$A$2:$A$18,0)),"Revisar"))</f>
        <v/>
      </c>
      <c r="J124" s="43">
        <f>IF(D124="","",IFERROR(INDEX(Listas!$C$2:$C$18,MATCH(D124,Listas!$A$2:$A$18,0))&amp;"",""))</f>
        <v/>
      </c>
      <c r="K124" s="8" t="n"/>
      <c r="L124" s="1" t="n"/>
    </row>
    <row r="125">
      <c r="A125" s="5" t="n"/>
      <c r="B125" s="32"/>
      <c r="C125" s="33"/>
      <c r="D125" s="33"/>
      <c r="E125" s="34"/>
      <c r="F125" s="35"/>
      <c r="G125" s="36">
        <f>IF(B125="","",MONTH(B125))</f>
        <v/>
      </c>
      <c r="H125" s="36">
        <f>IF(B125="","",YEAR(B125))</f>
        <v/>
      </c>
      <c r="I125" s="37">
        <f>IF(D125="","",IFERROR(INDEX(Listas!$B$2:$B$18,MATCH(D125,Listas!$A$2:$A$18,0)),"Revisar"))</f>
        <v/>
      </c>
      <c r="J125" s="37">
        <f>IF(D125="","",IFERROR(INDEX(Listas!$C$2:$C$18,MATCH(D125,Listas!$A$2:$A$18,0))&amp;"",""))</f>
        <v/>
      </c>
      <c r="K125" s="8" t="n"/>
      <c r="L125" s="1" t="n"/>
    </row>
    <row r="126">
      <c r="A126" s="5" t="n"/>
      <c r="B126" s="38"/>
      <c r="C126" s="39"/>
      <c r="D126" s="39"/>
      <c r="E126" s="40"/>
      <c r="F126" s="41"/>
      <c r="G126" s="42">
        <f>IF(B126="","",MONTH(B126))</f>
        <v/>
      </c>
      <c r="H126" s="42">
        <f>IF(B126="","",YEAR(B126))</f>
        <v/>
      </c>
      <c r="I126" s="43">
        <f>IF(D126="","",IFERROR(INDEX(Listas!$B$2:$B$18,MATCH(D126,Listas!$A$2:$A$18,0)),"Revisar"))</f>
        <v/>
      </c>
      <c r="J126" s="43">
        <f>IF(D126="","",IFERROR(INDEX(Listas!$C$2:$C$18,MATCH(D126,Listas!$A$2:$A$18,0))&amp;"",""))</f>
        <v/>
      </c>
      <c r="K126" s="8" t="n"/>
      <c r="L126" s="1" t="n"/>
    </row>
    <row r="127">
      <c r="A127" s="5" t="n"/>
      <c r="B127" s="32"/>
      <c r="C127" s="33"/>
      <c r="D127" s="33"/>
      <c r="E127" s="34"/>
      <c r="F127" s="35"/>
      <c r="G127" s="36">
        <f>IF(B127="","",MONTH(B127))</f>
        <v/>
      </c>
      <c r="H127" s="36">
        <f>IF(B127="","",YEAR(B127))</f>
        <v/>
      </c>
      <c r="I127" s="37">
        <f>IF(D127="","",IFERROR(INDEX(Listas!$B$2:$B$18,MATCH(D127,Listas!$A$2:$A$18,0)),"Revisar"))</f>
        <v/>
      </c>
      <c r="J127" s="37">
        <f>IF(D127="","",IFERROR(INDEX(Listas!$C$2:$C$18,MATCH(D127,Listas!$A$2:$A$18,0))&amp;"",""))</f>
        <v/>
      </c>
      <c r="K127" s="8" t="n"/>
      <c r="L127" s="1" t="n"/>
    </row>
    <row r="128">
      <c r="A128" s="5" t="n"/>
      <c r="B128" s="38"/>
      <c r="C128" s="39"/>
      <c r="D128" s="39"/>
      <c r="E128" s="40"/>
      <c r="F128" s="41"/>
      <c r="G128" s="42">
        <f>IF(B128="","",MONTH(B128))</f>
        <v/>
      </c>
      <c r="H128" s="42">
        <f>IF(B128="","",YEAR(B128))</f>
        <v/>
      </c>
      <c r="I128" s="43">
        <f>IF(D128="","",IFERROR(INDEX(Listas!$B$2:$B$18,MATCH(D128,Listas!$A$2:$A$18,0)),"Revisar"))</f>
        <v/>
      </c>
      <c r="J128" s="43">
        <f>IF(D128="","",IFERROR(INDEX(Listas!$C$2:$C$18,MATCH(D128,Listas!$A$2:$A$18,0))&amp;"",""))</f>
        <v/>
      </c>
      <c r="K128" s="8" t="n"/>
      <c r="L128" s="1" t="n"/>
    </row>
    <row r="129">
      <c r="A129" s="5" t="n"/>
      <c r="B129" s="32"/>
      <c r="C129" s="33"/>
      <c r="D129" s="33"/>
      <c r="E129" s="34"/>
      <c r="F129" s="35"/>
      <c r="G129" s="36">
        <f>IF(B129="","",MONTH(B129))</f>
        <v/>
      </c>
      <c r="H129" s="36">
        <f>IF(B129="","",YEAR(B129))</f>
        <v/>
      </c>
      <c r="I129" s="37">
        <f>IF(D129="","",IFERROR(INDEX(Listas!$B$2:$B$18,MATCH(D129,Listas!$A$2:$A$18,0)),"Revisar"))</f>
        <v/>
      </c>
      <c r="J129" s="37">
        <f>IF(D129="","",IFERROR(INDEX(Listas!$C$2:$C$18,MATCH(D129,Listas!$A$2:$A$18,0))&amp;"",""))</f>
        <v/>
      </c>
      <c r="K129" s="8" t="n"/>
      <c r="L129" s="1" t="n"/>
    </row>
    <row r="130">
      <c r="A130" s="5" t="n"/>
      <c r="B130" s="38"/>
      <c r="C130" s="39"/>
      <c r="D130" s="39"/>
      <c r="E130" s="40"/>
      <c r="F130" s="41"/>
      <c r="G130" s="42">
        <f>IF(B130="","",MONTH(B130))</f>
        <v/>
      </c>
      <c r="H130" s="42">
        <f>IF(B130="","",YEAR(B130))</f>
        <v/>
      </c>
      <c r="I130" s="43">
        <f>IF(D130="","",IFERROR(INDEX(Listas!$B$2:$B$18,MATCH(D130,Listas!$A$2:$A$18,0)),"Revisar"))</f>
        <v/>
      </c>
      <c r="J130" s="43">
        <f>IF(D130="","",IFERROR(INDEX(Listas!$C$2:$C$18,MATCH(D130,Listas!$A$2:$A$18,0))&amp;"",""))</f>
        <v/>
      </c>
      <c r="K130" s="8" t="n"/>
      <c r="L130" s="1" t="n"/>
    </row>
    <row r="131">
      <c r="A131" s="5" t="n"/>
      <c r="B131" s="32"/>
      <c r="C131" s="33"/>
      <c r="D131" s="33"/>
      <c r="E131" s="34"/>
      <c r="F131" s="35"/>
      <c r="G131" s="36">
        <f>IF(B131="","",MONTH(B131))</f>
        <v/>
      </c>
      <c r="H131" s="36">
        <f>IF(B131="","",YEAR(B131))</f>
        <v/>
      </c>
      <c r="I131" s="37">
        <f>IF(D131="","",IFERROR(INDEX(Listas!$B$2:$B$18,MATCH(D131,Listas!$A$2:$A$18,0)),"Revisar"))</f>
        <v/>
      </c>
      <c r="J131" s="37">
        <f>IF(D131="","",IFERROR(INDEX(Listas!$C$2:$C$18,MATCH(D131,Listas!$A$2:$A$18,0))&amp;"",""))</f>
        <v/>
      </c>
      <c r="K131" s="8" t="n"/>
      <c r="L131" s="1" t="n"/>
    </row>
    <row r="132">
      <c r="A132" s="5" t="n"/>
      <c r="B132" s="38"/>
      <c r="C132" s="39"/>
      <c r="D132" s="39"/>
      <c r="E132" s="40"/>
      <c r="F132" s="41"/>
      <c r="G132" s="42">
        <f>IF(B132="","",MONTH(B132))</f>
        <v/>
      </c>
      <c r="H132" s="42">
        <f>IF(B132="","",YEAR(B132))</f>
        <v/>
      </c>
      <c r="I132" s="43">
        <f>IF(D132="","",IFERROR(INDEX(Listas!$B$2:$B$18,MATCH(D132,Listas!$A$2:$A$18,0)),"Revisar"))</f>
        <v/>
      </c>
      <c r="J132" s="43">
        <f>IF(D132="","",IFERROR(INDEX(Listas!$C$2:$C$18,MATCH(D132,Listas!$A$2:$A$18,0))&amp;"",""))</f>
        <v/>
      </c>
      <c r="K132" s="8" t="n"/>
      <c r="L132" s="1" t="n"/>
    </row>
    <row r="133">
      <c r="A133" s="5" t="n"/>
      <c r="B133" s="32"/>
      <c r="C133" s="33"/>
      <c r="D133" s="33"/>
      <c r="E133" s="34"/>
      <c r="F133" s="35"/>
      <c r="G133" s="36">
        <f>IF(B133="","",MONTH(B133))</f>
        <v/>
      </c>
      <c r="H133" s="36">
        <f>IF(B133="","",YEAR(B133))</f>
        <v/>
      </c>
      <c r="I133" s="37">
        <f>IF(D133="","",IFERROR(INDEX(Listas!$B$2:$B$18,MATCH(D133,Listas!$A$2:$A$18,0)),"Revisar"))</f>
        <v/>
      </c>
      <c r="J133" s="37">
        <f>IF(D133="","",IFERROR(INDEX(Listas!$C$2:$C$18,MATCH(D133,Listas!$A$2:$A$18,0))&amp;"",""))</f>
        <v/>
      </c>
      <c r="K133" s="8" t="n"/>
      <c r="L133" s="1" t="n"/>
    </row>
    <row r="134">
      <c r="A134" s="5" t="n"/>
      <c r="B134" s="38"/>
      <c r="C134" s="39"/>
      <c r="D134" s="39"/>
      <c r="E134" s="40"/>
      <c r="F134" s="41"/>
      <c r="G134" s="42">
        <f>IF(B134="","",MONTH(B134))</f>
        <v/>
      </c>
      <c r="H134" s="42">
        <f>IF(B134="","",YEAR(B134))</f>
        <v/>
      </c>
      <c r="I134" s="43">
        <f>IF(D134="","",IFERROR(INDEX(Listas!$B$2:$B$18,MATCH(D134,Listas!$A$2:$A$18,0)),"Revisar"))</f>
        <v/>
      </c>
      <c r="J134" s="43">
        <f>IF(D134="","",IFERROR(INDEX(Listas!$C$2:$C$18,MATCH(D134,Listas!$A$2:$A$18,0))&amp;"",""))</f>
        <v/>
      </c>
      <c r="K134" s="8" t="n"/>
      <c r="L134" s="1" t="n"/>
    </row>
    <row r="135">
      <c r="A135" s="5" t="n"/>
      <c r="B135" s="32"/>
      <c r="C135" s="33"/>
      <c r="D135" s="33"/>
      <c r="E135" s="34"/>
      <c r="F135" s="35"/>
      <c r="G135" s="36">
        <f>IF(B135="","",MONTH(B135))</f>
        <v/>
      </c>
      <c r="H135" s="36">
        <f>IF(B135="","",YEAR(B135))</f>
        <v/>
      </c>
      <c r="I135" s="37">
        <f>IF(D135="","",IFERROR(INDEX(Listas!$B$2:$B$18,MATCH(D135,Listas!$A$2:$A$18,0)),"Revisar"))</f>
        <v/>
      </c>
      <c r="J135" s="37">
        <f>IF(D135="","",IFERROR(INDEX(Listas!$C$2:$C$18,MATCH(D135,Listas!$A$2:$A$18,0))&amp;"",""))</f>
        <v/>
      </c>
      <c r="K135" s="8" t="n"/>
      <c r="L135" s="1" t="n"/>
    </row>
    <row r="136">
      <c r="A136" s="5" t="n"/>
      <c r="B136" s="38"/>
      <c r="C136" s="39"/>
      <c r="D136" s="39"/>
      <c r="E136" s="40"/>
      <c r="F136" s="41"/>
      <c r="G136" s="42">
        <f>IF(B136="","",MONTH(B136))</f>
        <v/>
      </c>
      <c r="H136" s="42">
        <f>IF(B136="","",YEAR(B136))</f>
        <v/>
      </c>
      <c r="I136" s="43">
        <f>IF(D136="","",IFERROR(INDEX(Listas!$B$2:$B$18,MATCH(D136,Listas!$A$2:$A$18,0)),"Revisar"))</f>
        <v/>
      </c>
      <c r="J136" s="43">
        <f>IF(D136="","",IFERROR(INDEX(Listas!$C$2:$C$18,MATCH(D136,Listas!$A$2:$A$18,0))&amp;"",""))</f>
        <v/>
      </c>
      <c r="K136" s="8" t="n"/>
      <c r="L136" s="1" t="n"/>
    </row>
    <row r="137">
      <c r="A137" s="5" t="n"/>
      <c r="B137" s="32"/>
      <c r="C137" s="33"/>
      <c r="D137" s="33"/>
      <c r="E137" s="34"/>
      <c r="F137" s="35"/>
      <c r="G137" s="36">
        <f>IF(B137="","",MONTH(B137))</f>
        <v/>
      </c>
      <c r="H137" s="36">
        <f>IF(B137="","",YEAR(B137))</f>
        <v/>
      </c>
      <c r="I137" s="37">
        <f>IF(D137="","",IFERROR(INDEX(Listas!$B$2:$B$18,MATCH(D137,Listas!$A$2:$A$18,0)),"Revisar"))</f>
        <v/>
      </c>
      <c r="J137" s="37">
        <f>IF(D137="","",IFERROR(INDEX(Listas!$C$2:$C$18,MATCH(D137,Listas!$A$2:$A$18,0))&amp;"",""))</f>
        <v/>
      </c>
      <c r="K137" s="8" t="n"/>
      <c r="L137" s="1" t="n"/>
    </row>
    <row r="138">
      <c r="A138" s="5" t="n"/>
      <c r="B138" s="38"/>
      <c r="C138" s="39"/>
      <c r="D138" s="39"/>
      <c r="E138" s="40"/>
      <c r="F138" s="41"/>
      <c r="G138" s="42">
        <f>IF(B138="","",MONTH(B138))</f>
        <v/>
      </c>
      <c r="H138" s="42">
        <f>IF(B138="","",YEAR(B138))</f>
        <v/>
      </c>
      <c r="I138" s="43">
        <f>IF(D138="","",IFERROR(INDEX(Listas!$B$2:$B$18,MATCH(D138,Listas!$A$2:$A$18,0)),"Revisar"))</f>
        <v/>
      </c>
      <c r="J138" s="43">
        <f>IF(D138="","",IFERROR(INDEX(Listas!$C$2:$C$18,MATCH(D138,Listas!$A$2:$A$18,0))&amp;"",""))</f>
        <v/>
      </c>
      <c r="K138" s="8" t="n"/>
      <c r="L138" s="1" t="n"/>
    </row>
    <row r="139">
      <c r="A139" s="5" t="n"/>
      <c r="B139" s="32"/>
      <c r="C139" s="33"/>
      <c r="D139" s="33"/>
      <c r="E139" s="34"/>
      <c r="F139" s="35"/>
      <c r="G139" s="36">
        <f>IF(B139="","",MONTH(B139))</f>
        <v/>
      </c>
      <c r="H139" s="36">
        <f>IF(B139="","",YEAR(B139))</f>
        <v/>
      </c>
      <c r="I139" s="37">
        <f>IF(D139="","",IFERROR(INDEX(Listas!$B$2:$B$18,MATCH(D139,Listas!$A$2:$A$18,0)),"Revisar"))</f>
        <v/>
      </c>
      <c r="J139" s="37">
        <f>IF(D139="","",IFERROR(INDEX(Listas!$C$2:$C$18,MATCH(D139,Listas!$A$2:$A$18,0))&amp;"",""))</f>
        <v/>
      </c>
      <c r="K139" s="8" t="n"/>
      <c r="L139" s="1" t="n"/>
    </row>
    <row r="140">
      <c r="A140" s="5" t="n"/>
      <c r="B140" s="38"/>
      <c r="C140" s="39"/>
      <c r="D140" s="39"/>
      <c r="E140" s="40"/>
      <c r="F140" s="41"/>
      <c r="G140" s="42">
        <f>IF(B140="","",MONTH(B140))</f>
        <v/>
      </c>
      <c r="H140" s="42">
        <f>IF(B140="","",YEAR(B140))</f>
        <v/>
      </c>
      <c r="I140" s="43">
        <f>IF(D140="","",IFERROR(INDEX(Listas!$B$2:$B$18,MATCH(D140,Listas!$A$2:$A$18,0)),"Revisar"))</f>
        <v/>
      </c>
      <c r="J140" s="43">
        <f>IF(D140="","",IFERROR(INDEX(Listas!$C$2:$C$18,MATCH(D140,Listas!$A$2:$A$18,0))&amp;"",""))</f>
        <v/>
      </c>
      <c r="K140" s="8" t="n"/>
      <c r="L140" s="1" t="n"/>
    </row>
    <row r="141">
      <c r="A141" s="5" t="n"/>
      <c r="B141" s="32"/>
      <c r="C141" s="33"/>
      <c r="D141" s="33"/>
      <c r="E141" s="34"/>
      <c r="F141" s="35"/>
      <c r="G141" s="36">
        <f>IF(B141="","",MONTH(B141))</f>
        <v/>
      </c>
      <c r="H141" s="36">
        <f>IF(B141="","",YEAR(B141))</f>
        <v/>
      </c>
      <c r="I141" s="37">
        <f>IF(D141="","",IFERROR(INDEX(Listas!$B$2:$B$18,MATCH(D141,Listas!$A$2:$A$18,0)),"Revisar"))</f>
        <v/>
      </c>
      <c r="J141" s="37">
        <f>IF(D141="","",IFERROR(INDEX(Listas!$C$2:$C$18,MATCH(D141,Listas!$A$2:$A$18,0))&amp;"",""))</f>
        <v/>
      </c>
      <c r="K141" s="8" t="n"/>
      <c r="L141" s="1" t="n"/>
    </row>
    <row r="142">
      <c r="A142" s="5" t="n"/>
      <c r="B142" s="38"/>
      <c r="C142" s="39"/>
      <c r="D142" s="39"/>
      <c r="E142" s="40"/>
      <c r="F142" s="41"/>
      <c r="G142" s="42">
        <f>IF(B142="","",MONTH(B142))</f>
        <v/>
      </c>
      <c r="H142" s="42">
        <f>IF(B142="","",YEAR(B142))</f>
        <v/>
      </c>
      <c r="I142" s="43">
        <f>IF(D142="","",IFERROR(INDEX(Listas!$B$2:$B$18,MATCH(D142,Listas!$A$2:$A$18,0)),"Revisar"))</f>
        <v/>
      </c>
      <c r="J142" s="43">
        <f>IF(D142="","",IFERROR(INDEX(Listas!$C$2:$C$18,MATCH(D142,Listas!$A$2:$A$18,0))&amp;"",""))</f>
        <v/>
      </c>
      <c r="K142" s="8" t="n"/>
      <c r="L142" s="1" t="n"/>
    </row>
    <row r="143">
      <c r="A143" s="5" t="n"/>
      <c r="B143" s="32"/>
      <c r="C143" s="33"/>
      <c r="D143" s="33"/>
      <c r="E143" s="34"/>
      <c r="F143" s="35"/>
      <c r="G143" s="36">
        <f>IF(B143="","",MONTH(B143))</f>
        <v/>
      </c>
      <c r="H143" s="36">
        <f>IF(B143="","",YEAR(B143))</f>
        <v/>
      </c>
      <c r="I143" s="37">
        <f>IF(D143="","",IFERROR(INDEX(Listas!$B$2:$B$18,MATCH(D143,Listas!$A$2:$A$18,0)),"Revisar"))</f>
        <v/>
      </c>
      <c r="J143" s="37">
        <f>IF(D143="","",IFERROR(INDEX(Listas!$C$2:$C$18,MATCH(D143,Listas!$A$2:$A$18,0))&amp;"",""))</f>
        <v/>
      </c>
      <c r="K143" s="8" t="n"/>
      <c r="L143" s="1" t="n"/>
    </row>
    <row r="144">
      <c r="A144" s="5" t="n"/>
      <c r="B144" s="38"/>
      <c r="C144" s="39"/>
      <c r="D144" s="39"/>
      <c r="E144" s="40"/>
      <c r="F144" s="41"/>
      <c r="G144" s="42">
        <f>IF(B144="","",MONTH(B144))</f>
        <v/>
      </c>
      <c r="H144" s="42">
        <f>IF(B144="","",YEAR(B144))</f>
        <v/>
      </c>
      <c r="I144" s="43">
        <f>IF(D144="","",IFERROR(INDEX(Listas!$B$2:$B$18,MATCH(D144,Listas!$A$2:$A$18,0)),"Revisar"))</f>
        <v/>
      </c>
      <c r="J144" s="43">
        <f>IF(D144="","",IFERROR(INDEX(Listas!$C$2:$C$18,MATCH(D144,Listas!$A$2:$A$18,0))&amp;"",""))</f>
        <v/>
      </c>
      <c r="K144" s="8" t="n"/>
      <c r="L144" s="1" t="n"/>
    </row>
    <row r="145">
      <c r="A145" s="5" t="n"/>
      <c r="B145" s="32"/>
      <c r="C145" s="33"/>
      <c r="D145" s="33"/>
      <c r="E145" s="34"/>
      <c r="F145" s="35"/>
      <c r="G145" s="36">
        <f>IF(B145="","",MONTH(B145))</f>
        <v/>
      </c>
      <c r="H145" s="36">
        <f>IF(B145="","",YEAR(B145))</f>
        <v/>
      </c>
      <c r="I145" s="37">
        <f>IF(D145="","",IFERROR(INDEX(Listas!$B$2:$B$18,MATCH(D145,Listas!$A$2:$A$18,0)),"Revisar"))</f>
        <v/>
      </c>
      <c r="J145" s="37">
        <f>IF(D145="","",IFERROR(INDEX(Listas!$C$2:$C$18,MATCH(D145,Listas!$A$2:$A$18,0))&amp;"",""))</f>
        <v/>
      </c>
      <c r="K145" s="8" t="n"/>
      <c r="L145" s="1" t="n"/>
    </row>
    <row r="146">
      <c r="A146" s="5" t="n"/>
      <c r="B146" s="38"/>
      <c r="C146" s="39"/>
      <c r="D146" s="39"/>
      <c r="E146" s="40"/>
      <c r="F146" s="41"/>
      <c r="G146" s="42">
        <f>IF(B146="","",MONTH(B146))</f>
        <v/>
      </c>
      <c r="H146" s="42">
        <f>IF(B146="","",YEAR(B146))</f>
        <v/>
      </c>
      <c r="I146" s="43">
        <f>IF(D146="","",IFERROR(INDEX(Listas!$B$2:$B$18,MATCH(D146,Listas!$A$2:$A$18,0)),"Revisar"))</f>
        <v/>
      </c>
      <c r="J146" s="43">
        <f>IF(D146="","",IFERROR(INDEX(Listas!$C$2:$C$18,MATCH(D146,Listas!$A$2:$A$18,0))&amp;"",""))</f>
        <v/>
      </c>
      <c r="K146" s="8" t="n"/>
      <c r="L146" s="1" t="n"/>
    </row>
    <row r="147">
      <c r="A147" s="5" t="n"/>
      <c r="B147" s="32"/>
      <c r="C147" s="33"/>
      <c r="D147" s="33"/>
      <c r="E147" s="34"/>
      <c r="F147" s="35"/>
      <c r="G147" s="36">
        <f>IF(B147="","",MONTH(B147))</f>
        <v/>
      </c>
      <c r="H147" s="36">
        <f>IF(B147="","",YEAR(B147))</f>
        <v/>
      </c>
      <c r="I147" s="37">
        <f>IF(D147="","",IFERROR(INDEX(Listas!$B$2:$B$18,MATCH(D147,Listas!$A$2:$A$18,0)),"Revisar"))</f>
        <v/>
      </c>
      <c r="J147" s="37">
        <f>IF(D147="","",IFERROR(INDEX(Listas!$C$2:$C$18,MATCH(D147,Listas!$A$2:$A$18,0))&amp;"",""))</f>
        <v/>
      </c>
      <c r="K147" s="8" t="n"/>
      <c r="L147" s="1" t="n"/>
    </row>
    <row r="148">
      <c r="A148" s="5" t="n"/>
      <c r="B148" s="38"/>
      <c r="C148" s="39"/>
      <c r="D148" s="39"/>
      <c r="E148" s="40"/>
      <c r="F148" s="41"/>
      <c r="G148" s="42">
        <f>IF(B148="","",MONTH(B148))</f>
        <v/>
      </c>
      <c r="H148" s="42">
        <f>IF(B148="","",YEAR(B148))</f>
        <v/>
      </c>
      <c r="I148" s="43">
        <f>IF(D148="","",IFERROR(INDEX(Listas!$B$2:$B$18,MATCH(D148,Listas!$A$2:$A$18,0)),"Revisar"))</f>
        <v/>
      </c>
      <c r="J148" s="43">
        <f>IF(D148="","",IFERROR(INDEX(Listas!$C$2:$C$18,MATCH(D148,Listas!$A$2:$A$18,0))&amp;"",""))</f>
        <v/>
      </c>
      <c r="K148" s="8" t="n"/>
      <c r="L148" s="1" t="n"/>
    </row>
    <row r="149">
      <c r="A149" s="5" t="n"/>
      <c r="B149" s="32"/>
      <c r="C149" s="33"/>
      <c r="D149" s="33"/>
      <c r="E149" s="34"/>
      <c r="F149" s="35"/>
      <c r="G149" s="36">
        <f>IF(B149="","",MONTH(B149))</f>
        <v/>
      </c>
      <c r="H149" s="36">
        <f>IF(B149="","",YEAR(B149))</f>
        <v/>
      </c>
      <c r="I149" s="37">
        <f>IF(D149="","",IFERROR(INDEX(Listas!$B$2:$B$18,MATCH(D149,Listas!$A$2:$A$18,0)),"Revisar"))</f>
        <v/>
      </c>
      <c r="J149" s="37">
        <f>IF(D149="","",IFERROR(INDEX(Listas!$C$2:$C$18,MATCH(D149,Listas!$A$2:$A$18,0))&amp;"",""))</f>
        <v/>
      </c>
      <c r="K149" s="8" t="n"/>
      <c r="L149" s="1" t="n"/>
    </row>
    <row r="150">
      <c r="A150" s="5" t="n"/>
      <c r="B150" s="38"/>
      <c r="C150" s="39"/>
      <c r="D150" s="39"/>
      <c r="E150" s="40"/>
      <c r="F150" s="41"/>
      <c r="G150" s="42">
        <f>IF(B150="","",MONTH(B150))</f>
        <v/>
      </c>
      <c r="H150" s="42">
        <f>IF(B150="","",YEAR(B150))</f>
        <v/>
      </c>
      <c r="I150" s="43">
        <f>IF(D150="","",IFERROR(INDEX(Listas!$B$2:$B$18,MATCH(D150,Listas!$A$2:$A$18,0)),"Revisar"))</f>
        <v/>
      </c>
      <c r="J150" s="43">
        <f>IF(D150="","",IFERROR(INDEX(Listas!$C$2:$C$18,MATCH(D150,Listas!$A$2:$A$18,0))&amp;"",""))</f>
        <v/>
      </c>
      <c r="K150" s="8" t="n"/>
      <c r="L150" s="1" t="n"/>
    </row>
    <row r="151">
      <c r="A151" s="5" t="n"/>
      <c r="B151" s="32"/>
      <c r="C151" s="33"/>
      <c r="D151" s="33"/>
      <c r="E151" s="34"/>
      <c r="F151" s="35"/>
      <c r="G151" s="36">
        <f>IF(B151="","",MONTH(B151))</f>
        <v/>
      </c>
      <c r="H151" s="36">
        <f>IF(B151="","",YEAR(B151))</f>
        <v/>
      </c>
      <c r="I151" s="37">
        <f>IF(D151="","",IFERROR(INDEX(Listas!$B$2:$B$18,MATCH(D151,Listas!$A$2:$A$18,0)),"Revisar"))</f>
        <v/>
      </c>
      <c r="J151" s="37">
        <f>IF(D151="","",IFERROR(INDEX(Listas!$C$2:$C$18,MATCH(D151,Listas!$A$2:$A$18,0))&amp;"",""))</f>
        <v/>
      </c>
      <c r="K151" s="8" t="n"/>
      <c r="L151" s="1" t="n"/>
    </row>
    <row r="152">
      <c r="A152" s="5" t="n"/>
      <c r="B152" s="38"/>
      <c r="C152" s="39"/>
      <c r="D152" s="39"/>
      <c r="E152" s="40"/>
      <c r="F152" s="41"/>
      <c r="G152" s="42">
        <f>IF(B152="","",MONTH(B152))</f>
        <v/>
      </c>
      <c r="H152" s="42">
        <f>IF(B152="","",YEAR(B152))</f>
        <v/>
      </c>
      <c r="I152" s="43">
        <f>IF(D152="","",IFERROR(INDEX(Listas!$B$2:$B$18,MATCH(D152,Listas!$A$2:$A$18,0)),"Revisar"))</f>
        <v/>
      </c>
      <c r="J152" s="43">
        <f>IF(D152="","",IFERROR(INDEX(Listas!$C$2:$C$18,MATCH(D152,Listas!$A$2:$A$18,0))&amp;"",""))</f>
        <v/>
      </c>
      <c r="K152" s="8" t="n"/>
      <c r="L152" s="1" t="n"/>
    </row>
    <row r="153">
      <c r="A153" s="5" t="n"/>
      <c r="B153" s="32"/>
      <c r="C153" s="33"/>
      <c r="D153" s="33"/>
      <c r="E153" s="34"/>
      <c r="F153" s="35"/>
      <c r="G153" s="36">
        <f>IF(B153="","",MONTH(B153))</f>
        <v/>
      </c>
      <c r="H153" s="36">
        <f>IF(B153="","",YEAR(B153))</f>
        <v/>
      </c>
      <c r="I153" s="37">
        <f>IF(D153="","",IFERROR(INDEX(Listas!$B$2:$B$18,MATCH(D153,Listas!$A$2:$A$18,0)),"Revisar"))</f>
        <v/>
      </c>
      <c r="J153" s="37">
        <f>IF(D153="","",IFERROR(INDEX(Listas!$C$2:$C$18,MATCH(D153,Listas!$A$2:$A$18,0))&amp;"",""))</f>
        <v/>
      </c>
      <c r="K153" s="8" t="n"/>
      <c r="L153" s="1" t="n"/>
    </row>
    <row r="154">
      <c r="A154" s="5" t="n"/>
      <c r="B154" s="38"/>
      <c r="C154" s="39"/>
      <c r="D154" s="39"/>
      <c r="E154" s="40"/>
      <c r="F154" s="41"/>
      <c r="G154" s="42">
        <f>IF(B154="","",MONTH(B154))</f>
        <v/>
      </c>
      <c r="H154" s="42">
        <f>IF(B154="","",YEAR(B154))</f>
        <v/>
      </c>
      <c r="I154" s="43">
        <f>IF(D154="","",IFERROR(INDEX(Listas!$B$2:$B$18,MATCH(D154,Listas!$A$2:$A$18,0)),"Revisar"))</f>
        <v/>
      </c>
      <c r="J154" s="43">
        <f>IF(D154="","",IFERROR(INDEX(Listas!$C$2:$C$18,MATCH(D154,Listas!$A$2:$A$18,0))&amp;"",""))</f>
        <v/>
      </c>
      <c r="K154" s="8" t="n"/>
      <c r="L154" s="1" t="n"/>
    </row>
    <row r="155">
      <c r="A155" s="5" t="n"/>
      <c r="B155" s="32"/>
      <c r="C155" s="33"/>
      <c r="D155" s="33"/>
      <c r="E155" s="34"/>
      <c r="F155" s="35"/>
      <c r="G155" s="36">
        <f>IF(B155="","",MONTH(B155))</f>
        <v/>
      </c>
      <c r="H155" s="36">
        <f>IF(B155="","",YEAR(B155))</f>
        <v/>
      </c>
      <c r="I155" s="37">
        <f>IF(D155="","",IFERROR(INDEX(Listas!$B$2:$B$18,MATCH(D155,Listas!$A$2:$A$18,0)),"Revisar"))</f>
        <v/>
      </c>
      <c r="J155" s="37">
        <f>IF(D155="","",IFERROR(INDEX(Listas!$C$2:$C$18,MATCH(D155,Listas!$A$2:$A$18,0))&amp;"",""))</f>
        <v/>
      </c>
      <c r="K155" s="8" t="n"/>
      <c r="L155" s="1" t="n"/>
    </row>
    <row r="156">
      <c r="A156" s="5" t="n"/>
      <c r="B156" s="38"/>
      <c r="C156" s="39"/>
      <c r="D156" s="39"/>
      <c r="E156" s="40"/>
      <c r="F156" s="41"/>
      <c r="G156" s="42">
        <f>IF(B156="","",MONTH(B156))</f>
        <v/>
      </c>
      <c r="H156" s="42">
        <f>IF(B156="","",YEAR(B156))</f>
        <v/>
      </c>
      <c r="I156" s="43">
        <f>IF(D156="","",IFERROR(INDEX(Listas!$B$2:$B$18,MATCH(D156,Listas!$A$2:$A$18,0)),"Revisar"))</f>
        <v/>
      </c>
      <c r="J156" s="43">
        <f>IF(D156="","",IFERROR(INDEX(Listas!$C$2:$C$18,MATCH(D156,Listas!$A$2:$A$18,0))&amp;"",""))</f>
        <v/>
      </c>
      <c r="K156" s="8" t="n"/>
      <c r="L156" s="1" t="n"/>
    </row>
    <row r="157">
      <c r="A157" s="5" t="n"/>
      <c r="B157" s="32"/>
      <c r="C157" s="33"/>
      <c r="D157" s="33"/>
      <c r="E157" s="34"/>
      <c r="F157" s="35"/>
      <c r="G157" s="36">
        <f>IF(B157="","",MONTH(B157))</f>
        <v/>
      </c>
      <c r="H157" s="36">
        <f>IF(B157="","",YEAR(B157))</f>
        <v/>
      </c>
      <c r="I157" s="37">
        <f>IF(D157="","",IFERROR(INDEX(Listas!$B$2:$B$18,MATCH(D157,Listas!$A$2:$A$18,0)),"Revisar"))</f>
        <v/>
      </c>
      <c r="J157" s="37">
        <f>IF(D157="","",IFERROR(INDEX(Listas!$C$2:$C$18,MATCH(D157,Listas!$A$2:$A$18,0))&amp;"",""))</f>
        <v/>
      </c>
      <c r="K157" s="8" t="n"/>
      <c r="L157" s="1" t="n"/>
    </row>
    <row r="158">
      <c r="A158" s="5" t="n"/>
      <c r="B158" s="38"/>
      <c r="C158" s="39"/>
      <c r="D158" s="39"/>
      <c r="E158" s="40"/>
      <c r="F158" s="41"/>
      <c r="G158" s="42">
        <f>IF(B158="","",MONTH(B158))</f>
        <v/>
      </c>
      <c r="H158" s="42">
        <f>IF(B158="","",YEAR(B158))</f>
        <v/>
      </c>
      <c r="I158" s="43">
        <f>IF(D158="","",IFERROR(INDEX(Listas!$B$2:$B$18,MATCH(D158,Listas!$A$2:$A$18,0)),"Revisar"))</f>
        <v/>
      </c>
      <c r="J158" s="43">
        <f>IF(D158="","",IFERROR(INDEX(Listas!$C$2:$C$18,MATCH(D158,Listas!$A$2:$A$18,0))&amp;"",""))</f>
        <v/>
      </c>
      <c r="K158" s="8" t="n"/>
      <c r="L158" s="1" t="n"/>
    </row>
    <row r="159">
      <c r="A159" s="5" t="n"/>
      <c r="B159" s="32"/>
      <c r="C159" s="33"/>
      <c r="D159" s="33"/>
      <c r="E159" s="34"/>
      <c r="F159" s="35"/>
      <c r="G159" s="36">
        <f>IF(B159="","",MONTH(B159))</f>
        <v/>
      </c>
      <c r="H159" s="36">
        <f>IF(B159="","",YEAR(B159))</f>
        <v/>
      </c>
      <c r="I159" s="37">
        <f>IF(D159="","",IFERROR(INDEX(Listas!$B$2:$B$18,MATCH(D159,Listas!$A$2:$A$18,0)),"Revisar"))</f>
        <v/>
      </c>
      <c r="J159" s="37">
        <f>IF(D159="","",IFERROR(INDEX(Listas!$C$2:$C$18,MATCH(D159,Listas!$A$2:$A$18,0))&amp;"",""))</f>
        <v/>
      </c>
      <c r="K159" s="8" t="n"/>
      <c r="L159" s="1" t="n"/>
    </row>
    <row r="160">
      <c r="A160" s="5" t="n"/>
      <c r="B160" s="38"/>
      <c r="C160" s="39"/>
      <c r="D160" s="39"/>
      <c r="E160" s="40"/>
      <c r="F160" s="41"/>
      <c r="G160" s="42">
        <f>IF(B160="","",MONTH(B160))</f>
        <v/>
      </c>
      <c r="H160" s="42">
        <f>IF(B160="","",YEAR(B160))</f>
        <v/>
      </c>
      <c r="I160" s="43">
        <f>IF(D160="","",IFERROR(INDEX(Listas!$B$2:$B$18,MATCH(D160,Listas!$A$2:$A$18,0)),"Revisar"))</f>
        <v/>
      </c>
      <c r="J160" s="43">
        <f>IF(D160="","",IFERROR(INDEX(Listas!$C$2:$C$18,MATCH(D160,Listas!$A$2:$A$18,0))&amp;"",""))</f>
        <v/>
      </c>
      <c r="K160" s="8" t="n"/>
      <c r="L160" s="1" t="n"/>
    </row>
    <row r="161">
      <c r="A161" s="5" t="n"/>
      <c r="B161" s="32"/>
      <c r="C161" s="33"/>
      <c r="D161" s="33"/>
      <c r="E161" s="34"/>
      <c r="F161" s="35"/>
      <c r="G161" s="36">
        <f>IF(B161="","",MONTH(B161))</f>
        <v/>
      </c>
      <c r="H161" s="36">
        <f>IF(B161="","",YEAR(B161))</f>
        <v/>
      </c>
      <c r="I161" s="37">
        <f>IF(D161="","",IFERROR(INDEX(Listas!$B$2:$B$18,MATCH(D161,Listas!$A$2:$A$18,0)),"Revisar"))</f>
        <v/>
      </c>
      <c r="J161" s="37">
        <f>IF(D161="","",IFERROR(INDEX(Listas!$C$2:$C$18,MATCH(D161,Listas!$A$2:$A$18,0))&amp;"",""))</f>
        <v/>
      </c>
      <c r="K161" s="8" t="n"/>
      <c r="L161" s="1" t="n"/>
    </row>
    <row r="162">
      <c r="A162" s="5" t="n"/>
      <c r="B162" s="38"/>
      <c r="C162" s="39"/>
      <c r="D162" s="39"/>
      <c r="E162" s="40"/>
      <c r="F162" s="41"/>
      <c r="G162" s="42">
        <f>IF(B162="","",MONTH(B162))</f>
        <v/>
      </c>
      <c r="H162" s="42">
        <f>IF(B162="","",YEAR(B162))</f>
        <v/>
      </c>
      <c r="I162" s="43">
        <f>IF(D162="","",IFERROR(INDEX(Listas!$B$2:$B$18,MATCH(D162,Listas!$A$2:$A$18,0)),"Revisar"))</f>
        <v/>
      </c>
      <c r="J162" s="43">
        <f>IF(D162="","",IFERROR(INDEX(Listas!$C$2:$C$18,MATCH(D162,Listas!$A$2:$A$18,0))&amp;"",""))</f>
        <v/>
      </c>
      <c r="K162" s="8" t="n"/>
      <c r="L162" s="1" t="n"/>
    </row>
    <row r="163">
      <c r="A163" s="5" t="n"/>
      <c r="B163" s="32"/>
      <c r="C163" s="33"/>
      <c r="D163" s="33"/>
      <c r="E163" s="34"/>
      <c r="F163" s="35"/>
      <c r="G163" s="36">
        <f>IF(B163="","",MONTH(B163))</f>
        <v/>
      </c>
      <c r="H163" s="36">
        <f>IF(B163="","",YEAR(B163))</f>
        <v/>
      </c>
      <c r="I163" s="37">
        <f>IF(D163="","",IFERROR(INDEX(Listas!$B$2:$B$18,MATCH(D163,Listas!$A$2:$A$18,0)),"Revisar"))</f>
        <v/>
      </c>
      <c r="J163" s="37">
        <f>IF(D163="","",IFERROR(INDEX(Listas!$C$2:$C$18,MATCH(D163,Listas!$A$2:$A$18,0))&amp;"",""))</f>
        <v/>
      </c>
      <c r="K163" s="8" t="n"/>
      <c r="L163" s="1" t="n"/>
    </row>
    <row r="164">
      <c r="A164" s="5" t="n"/>
      <c r="B164" s="38"/>
      <c r="C164" s="39"/>
      <c r="D164" s="39"/>
      <c r="E164" s="40"/>
      <c r="F164" s="41"/>
      <c r="G164" s="42">
        <f>IF(B164="","",MONTH(B164))</f>
        <v/>
      </c>
      <c r="H164" s="42">
        <f>IF(B164="","",YEAR(B164))</f>
        <v/>
      </c>
      <c r="I164" s="43">
        <f>IF(D164="","",IFERROR(INDEX(Listas!$B$2:$B$18,MATCH(D164,Listas!$A$2:$A$18,0)),"Revisar"))</f>
        <v/>
      </c>
      <c r="J164" s="43">
        <f>IF(D164="","",IFERROR(INDEX(Listas!$C$2:$C$18,MATCH(D164,Listas!$A$2:$A$18,0))&amp;"",""))</f>
        <v/>
      </c>
      <c r="K164" s="8" t="n"/>
      <c r="L164" s="1" t="n"/>
    </row>
    <row r="165">
      <c r="A165" s="5" t="n"/>
      <c r="B165" s="32"/>
      <c r="C165" s="33"/>
      <c r="D165" s="33"/>
      <c r="E165" s="34"/>
      <c r="F165" s="35"/>
      <c r="G165" s="36">
        <f>IF(B165="","",MONTH(B165))</f>
        <v/>
      </c>
      <c r="H165" s="36">
        <f>IF(B165="","",YEAR(B165))</f>
        <v/>
      </c>
      <c r="I165" s="37">
        <f>IF(D165="","",IFERROR(INDEX(Listas!$B$2:$B$18,MATCH(D165,Listas!$A$2:$A$18,0)),"Revisar"))</f>
        <v/>
      </c>
      <c r="J165" s="37">
        <f>IF(D165="","",IFERROR(INDEX(Listas!$C$2:$C$18,MATCH(D165,Listas!$A$2:$A$18,0))&amp;"",""))</f>
        <v/>
      </c>
      <c r="K165" s="8" t="n"/>
      <c r="L165" s="1" t="n"/>
    </row>
    <row r="166">
      <c r="A166" s="5" t="n"/>
      <c r="B166" s="38"/>
      <c r="C166" s="39"/>
      <c r="D166" s="39"/>
      <c r="E166" s="40"/>
      <c r="F166" s="41"/>
      <c r="G166" s="42">
        <f>IF(B166="","",MONTH(B166))</f>
        <v/>
      </c>
      <c r="H166" s="42">
        <f>IF(B166="","",YEAR(B166))</f>
        <v/>
      </c>
      <c r="I166" s="43">
        <f>IF(D166="","",IFERROR(INDEX(Listas!$B$2:$B$18,MATCH(D166,Listas!$A$2:$A$18,0)),"Revisar"))</f>
        <v/>
      </c>
      <c r="J166" s="43">
        <f>IF(D166="","",IFERROR(INDEX(Listas!$C$2:$C$18,MATCH(D166,Listas!$A$2:$A$18,0))&amp;"",""))</f>
        <v/>
      </c>
      <c r="K166" s="8" t="n"/>
      <c r="L166" s="1" t="n"/>
    </row>
    <row r="167">
      <c r="A167" s="5" t="n"/>
      <c r="B167" s="32"/>
      <c r="C167" s="33"/>
      <c r="D167" s="33"/>
      <c r="E167" s="34"/>
      <c r="F167" s="35"/>
      <c r="G167" s="36">
        <f>IF(B167="","",MONTH(B167))</f>
        <v/>
      </c>
      <c r="H167" s="36">
        <f>IF(B167="","",YEAR(B167))</f>
        <v/>
      </c>
      <c r="I167" s="37">
        <f>IF(D167="","",IFERROR(INDEX(Listas!$B$2:$B$18,MATCH(D167,Listas!$A$2:$A$18,0)),"Revisar"))</f>
        <v/>
      </c>
      <c r="J167" s="37">
        <f>IF(D167="","",IFERROR(INDEX(Listas!$C$2:$C$18,MATCH(D167,Listas!$A$2:$A$18,0))&amp;"",""))</f>
        <v/>
      </c>
      <c r="K167" s="8" t="n"/>
      <c r="L167" s="1" t="n"/>
    </row>
    <row r="168">
      <c r="A168" s="5" t="n"/>
      <c r="B168" s="38"/>
      <c r="C168" s="39"/>
      <c r="D168" s="39"/>
      <c r="E168" s="40"/>
      <c r="F168" s="41"/>
      <c r="G168" s="42">
        <f>IF(B168="","",MONTH(B168))</f>
        <v/>
      </c>
      <c r="H168" s="42">
        <f>IF(B168="","",YEAR(B168))</f>
        <v/>
      </c>
      <c r="I168" s="43">
        <f>IF(D168="","",IFERROR(INDEX(Listas!$B$2:$B$18,MATCH(D168,Listas!$A$2:$A$18,0)),"Revisar"))</f>
        <v/>
      </c>
      <c r="J168" s="43">
        <f>IF(D168="","",IFERROR(INDEX(Listas!$C$2:$C$18,MATCH(D168,Listas!$A$2:$A$18,0))&amp;"",""))</f>
        <v/>
      </c>
      <c r="K168" s="8" t="n"/>
      <c r="L168" s="1" t="n"/>
    </row>
    <row r="169">
      <c r="A169" s="5" t="n"/>
      <c r="B169" s="32"/>
      <c r="C169" s="33"/>
      <c r="D169" s="33"/>
      <c r="E169" s="34"/>
      <c r="F169" s="35"/>
      <c r="G169" s="36">
        <f>IF(B169="","",MONTH(B169))</f>
        <v/>
      </c>
      <c r="H169" s="36">
        <f>IF(B169="","",YEAR(B169))</f>
        <v/>
      </c>
      <c r="I169" s="37">
        <f>IF(D169="","",IFERROR(INDEX(Listas!$B$2:$B$18,MATCH(D169,Listas!$A$2:$A$18,0)),"Revisar"))</f>
        <v/>
      </c>
      <c r="J169" s="37">
        <f>IF(D169="","",IFERROR(INDEX(Listas!$C$2:$C$18,MATCH(D169,Listas!$A$2:$A$18,0))&amp;"",""))</f>
        <v/>
      </c>
      <c r="K169" s="8" t="n"/>
      <c r="L169" s="1" t="n"/>
    </row>
    <row r="170">
      <c r="A170" s="5" t="n"/>
      <c r="B170" s="38"/>
      <c r="C170" s="39"/>
      <c r="D170" s="39"/>
      <c r="E170" s="40"/>
      <c r="F170" s="41"/>
      <c r="G170" s="42">
        <f>IF(B170="","",MONTH(B170))</f>
        <v/>
      </c>
      <c r="H170" s="42">
        <f>IF(B170="","",YEAR(B170))</f>
        <v/>
      </c>
      <c r="I170" s="43">
        <f>IF(D170="","",IFERROR(INDEX(Listas!$B$2:$B$18,MATCH(D170,Listas!$A$2:$A$18,0)),"Revisar"))</f>
        <v/>
      </c>
      <c r="J170" s="43">
        <f>IF(D170="","",IFERROR(INDEX(Listas!$C$2:$C$18,MATCH(D170,Listas!$A$2:$A$18,0))&amp;"",""))</f>
        <v/>
      </c>
      <c r="K170" s="8" t="n"/>
      <c r="L170" s="1" t="n"/>
    </row>
    <row r="171">
      <c r="A171" s="5" t="n"/>
      <c r="B171" s="32"/>
      <c r="C171" s="33"/>
      <c r="D171" s="33"/>
      <c r="E171" s="34"/>
      <c r="F171" s="35"/>
      <c r="G171" s="36">
        <f>IF(B171="","",MONTH(B171))</f>
        <v/>
      </c>
      <c r="H171" s="36">
        <f>IF(B171="","",YEAR(B171))</f>
        <v/>
      </c>
      <c r="I171" s="37">
        <f>IF(D171="","",IFERROR(INDEX(Listas!$B$2:$B$18,MATCH(D171,Listas!$A$2:$A$18,0)),"Revisar"))</f>
        <v/>
      </c>
      <c r="J171" s="37">
        <f>IF(D171="","",IFERROR(INDEX(Listas!$C$2:$C$18,MATCH(D171,Listas!$A$2:$A$18,0))&amp;"",""))</f>
        <v/>
      </c>
      <c r="K171" s="8" t="n"/>
      <c r="L171" s="1" t="n"/>
    </row>
    <row r="172">
      <c r="A172" s="5" t="n"/>
      <c r="B172" s="38"/>
      <c r="C172" s="39"/>
      <c r="D172" s="39"/>
      <c r="E172" s="40"/>
      <c r="F172" s="41"/>
      <c r="G172" s="42">
        <f>IF(B172="","",MONTH(B172))</f>
        <v/>
      </c>
      <c r="H172" s="42">
        <f>IF(B172="","",YEAR(B172))</f>
        <v/>
      </c>
      <c r="I172" s="43">
        <f>IF(D172="","",IFERROR(INDEX(Listas!$B$2:$B$18,MATCH(D172,Listas!$A$2:$A$18,0)),"Revisar"))</f>
        <v/>
      </c>
      <c r="J172" s="43">
        <f>IF(D172="","",IFERROR(INDEX(Listas!$C$2:$C$18,MATCH(D172,Listas!$A$2:$A$18,0))&amp;"",""))</f>
        <v/>
      </c>
      <c r="K172" s="8" t="n"/>
      <c r="L172" s="1" t="n"/>
    </row>
    <row r="173">
      <c r="A173" s="5" t="n"/>
      <c r="B173" s="32"/>
      <c r="C173" s="33"/>
      <c r="D173" s="33"/>
      <c r="E173" s="34"/>
      <c r="F173" s="35"/>
      <c r="G173" s="36">
        <f>IF(B173="","",MONTH(B173))</f>
        <v/>
      </c>
      <c r="H173" s="36">
        <f>IF(B173="","",YEAR(B173))</f>
        <v/>
      </c>
      <c r="I173" s="37">
        <f>IF(D173="","",IFERROR(INDEX(Listas!$B$2:$B$18,MATCH(D173,Listas!$A$2:$A$18,0)),"Revisar"))</f>
        <v/>
      </c>
      <c r="J173" s="37">
        <f>IF(D173="","",IFERROR(INDEX(Listas!$C$2:$C$18,MATCH(D173,Listas!$A$2:$A$18,0))&amp;"",""))</f>
        <v/>
      </c>
      <c r="K173" s="8" t="n"/>
      <c r="L173" s="1" t="n"/>
    </row>
    <row r="174">
      <c r="A174" s="5" t="n"/>
      <c r="B174" s="38"/>
      <c r="C174" s="39"/>
      <c r="D174" s="39"/>
      <c r="E174" s="40"/>
      <c r="F174" s="41"/>
      <c r="G174" s="42">
        <f>IF(B174="","",MONTH(B174))</f>
        <v/>
      </c>
      <c r="H174" s="42">
        <f>IF(B174="","",YEAR(B174))</f>
        <v/>
      </c>
      <c r="I174" s="43">
        <f>IF(D174="","",IFERROR(INDEX(Listas!$B$2:$B$18,MATCH(D174,Listas!$A$2:$A$18,0)),"Revisar"))</f>
        <v/>
      </c>
      <c r="J174" s="43">
        <f>IF(D174="","",IFERROR(INDEX(Listas!$C$2:$C$18,MATCH(D174,Listas!$A$2:$A$18,0))&amp;"",""))</f>
        <v/>
      </c>
      <c r="K174" s="8" t="n"/>
      <c r="L174" s="1" t="n"/>
    </row>
    <row r="175">
      <c r="A175" s="5" t="n"/>
      <c r="B175" s="32"/>
      <c r="C175" s="33"/>
      <c r="D175" s="33"/>
      <c r="E175" s="34"/>
      <c r="F175" s="35"/>
      <c r="G175" s="36">
        <f>IF(B175="","",MONTH(B175))</f>
        <v/>
      </c>
      <c r="H175" s="36">
        <f>IF(B175="","",YEAR(B175))</f>
        <v/>
      </c>
      <c r="I175" s="37">
        <f>IF(D175="","",IFERROR(INDEX(Listas!$B$2:$B$18,MATCH(D175,Listas!$A$2:$A$18,0)),"Revisar"))</f>
        <v/>
      </c>
      <c r="J175" s="37">
        <f>IF(D175="","",IFERROR(INDEX(Listas!$C$2:$C$18,MATCH(D175,Listas!$A$2:$A$18,0))&amp;"",""))</f>
        <v/>
      </c>
      <c r="K175" s="8" t="n"/>
      <c r="L175" s="1" t="n"/>
    </row>
    <row r="176">
      <c r="A176" s="5" t="n"/>
      <c r="B176" s="38"/>
      <c r="C176" s="39"/>
      <c r="D176" s="39"/>
      <c r="E176" s="40"/>
      <c r="F176" s="41"/>
      <c r="G176" s="42">
        <f>IF(B176="","",MONTH(B176))</f>
        <v/>
      </c>
      <c r="H176" s="42">
        <f>IF(B176="","",YEAR(B176))</f>
        <v/>
      </c>
      <c r="I176" s="43">
        <f>IF(D176="","",IFERROR(INDEX(Listas!$B$2:$B$18,MATCH(D176,Listas!$A$2:$A$18,0)),"Revisar"))</f>
        <v/>
      </c>
      <c r="J176" s="43">
        <f>IF(D176="","",IFERROR(INDEX(Listas!$C$2:$C$18,MATCH(D176,Listas!$A$2:$A$18,0))&amp;"",""))</f>
        <v/>
      </c>
      <c r="K176" s="8" t="n"/>
      <c r="L176" s="1" t="n"/>
    </row>
    <row r="177">
      <c r="A177" s="5" t="n"/>
      <c r="B177" s="32"/>
      <c r="C177" s="33"/>
      <c r="D177" s="33"/>
      <c r="E177" s="34"/>
      <c r="F177" s="35"/>
      <c r="G177" s="36">
        <f>IF(B177="","",MONTH(B177))</f>
        <v/>
      </c>
      <c r="H177" s="36">
        <f>IF(B177="","",YEAR(B177))</f>
        <v/>
      </c>
      <c r="I177" s="37">
        <f>IF(D177="","",IFERROR(INDEX(Listas!$B$2:$B$18,MATCH(D177,Listas!$A$2:$A$18,0)),"Revisar"))</f>
        <v/>
      </c>
      <c r="J177" s="37">
        <f>IF(D177="","",IFERROR(INDEX(Listas!$C$2:$C$18,MATCH(D177,Listas!$A$2:$A$18,0))&amp;"",""))</f>
        <v/>
      </c>
      <c r="K177" s="8" t="n"/>
      <c r="L177" s="1" t="n"/>
    </row>
    <row r="178">
      <c r="A178" s="5" t="n"/>
      <c r="B178" s="38"/>
      <c r="C178" s="39"/>
      <c r="D178" s="39"/>
      <c r="E178" s="40"/>
      <c r="F178" s="41"/>
      <c r="G178" s="42">
        <f>IF(B178="","",MONTH(B178))</f>
        <v/>
      </c>
      <c r="H178" s="42">
        <f>IF(B178="","",YEAR(B178))</f>
        <v/>
      </c>
      <c r="I178" s="43">
        <f>IF(D178="","",IFERROR(INDEX(Listas!$B$2:$B$18,MATCH(D178,Listas!$A$2:$A$18,0)),"Revisar"))</f>
        <v/>
      </c>
      <c r="J178" s="43">
        <f>IF(D178="","",IFERROR(INDEX(Listas!$C$2:$C$18,MATCH(D178,Listas!$A$2:$A$18,0))&amp;"",""))</f>
        <v/>
      </c>
      <c r="K178" s="8" t="n"/>
      <c r="L178" s="1" t="n"/>
    </row>
    <row r="179">
      <c r="A179" s="5" t="n"/>
      <c r="B179" s="32"/>
      <c r="C179" s="33"/>
      <c r="D179" s="33"/>
      <c r="E179" s="34"/>
      <c r="F179" s="35"/>
      <c r="G179" s="36">
        <f>IF(B179="","",MONTH(B179))</f>
        <v/>
      </c>
      <c r="H179" s="36">
        <f>IF(B179="","",YEAR(B179))</f>
        <v/>
      </c>
      <c r="I179" s="37">
        <f>IF(D179="","",IFERROR(INDEX(Listas!$B$2:$B$18,MATCH(D179,Listas!$A$2:$A$18,0)),"Revisar"))</f>
        <v/>
      </c>
      <c r="J179" s="37">
        <f>IF(D179="","",IFERROR(INDEX(Listas!$C$2:$C$18,MATCH(D179,Listas!$A$2:$A$18,0))&amp;"",""))</f>
        <v/>
      </c>
      <c r="K179" s="8" t="n"/>
      <c r="L179" s="1" t="n"/>
    </row>
    <row r="180">
      <c r="A180" s="5" t="n"/>
      <c r="B180" s="38"/>
      <c r="C180" s="39"/>
      <c r="D180" s="39"/>
      <c r="E180" s="40"/>
      <c r="F180" s="41"/>
      <c r="G180" s="42">
        <f>IF(B180="","",MONTH(B180))</f>
        <v/>
      </c>
      <c r="H180" s="42">
        <f>IF(B180="","",YEAR(B180))</f>
        <v/>
      </c>
      <c r="I180" s="43">
        <f>IF(D180="","",IFERROR(INDEX(Listas!$B$2:$B$18,MATCH(D180,Listas!$A$2:$A$18,0)),"Revisar"))</f>
        <v/>
      </c>
      <c r="J180" s="43">
        <f>IF(D180="","",IFERROR(INDEX(Listas!$C$2:$C$18,MATCH(D180,Listas!$A$2:$A$18,0))&amp;"",""))</f>
        <v/>
      </c>
      <c r="K180" s="8" t="n"/>
      <c r="L180" s="1" t="n"/>
    </row>
    <row r="181">
      <c r="A181" s="5" t="n"/>
      <c r="B181" s="32"/>
      <c r="C181" s="33"/>
      <c r="D181" s="33"/>
      <c r="E181" s="34"/>
      <c r="F181" s="35"/>
      <c r="G181" s="36">
        <f>IF(B181="","",MONTH(B181))</f>
        <v/>
      </c>
      <c r="H181" s="36">
        <f>IF(B181="","",YEAR(B181))</f>
        <v/>
      </c>
      <c r="I181" s="37">
        <f>IF(D181="","",IFERROR(INDEX(Listas!$B$2:$B$18,MATCH(D181,Listas!$A$2:$A$18,0)),"Revisar"))</f>
        <v/>
      </c>
      <c r="J181" s="37">
        <f>IF(D181="","",IFERROR(INDEX(Listas!$C$2:$C$18,MATCH(D181,Listas!$A$2:$A$18,0))&amp;"",""))</f>
        <v/>
      </c>
      <c r="K181" s="8" t="n"/>
      <c r="L181" s="1" t="n"/>
    </row>
    <row r="182">
      <c r="A182" s="5" t="n"/>
      <c r="B182" s="38"/>
      <c r="C182" s="39"/>
      <c r="D182" s="39"/>
      <c r="E182" s="40"/>
      <c r="F182" s="41"/>
      <c r="G182" s="42">
        <f>IF(B182="","",MONTH(B182))</f>
        <v/>
      </c>
      <c r="H182" s="42">
        <f>IF(B182="","",YEAR(B182))</f>
        <v/>
      </c>
      <c r="I182" s="43">
        <f>IF(D182="","",IFERROR(INDEX(Listas!$B$2:$B$18,MATCH(D182,Listas!$A$2:$A$18,0)),"Revisar"))</f>
        <v/>
      </c>
      <c r="J182" s="43">
        <f>IF(D182="","",IFERROR(INDEX(Listas!$C$2:$C$18,MATCH(D182,Listas!$A$2:$A$18,0))&amp;"",""))</f>
        <v/>
      </c>
      <c r="K182" s="8" t="n"/>
      <c r="L182" s="1" t="n"/>
    </row>
    <row r="183">
      <c r="A183" s="5" t="n"/>
      <c r="B183" s="32"/>
      <c r="C183" s="33"/>
      <c r="D183" s="33"/>
      <c r="E183" s="34"/>
      <c r="F183" s="35"/>
      <c r="G183" s="36">
        <f>IF(B183="","",MONTH(B183))</f>
        <v/>
      </c>
      <c r="H183" s="36">
        <f>IF(B183="","",YEAR(B183))</f>
        <v/>
      </c>
      <c r="I183" s="37">
        <f>IF(D183="","",IFERROR(INDEX(Listas!$B$2:$B$18,MATCH(D183,Listas!$A$2:$A$18,0)),"Revisar"))</f>
        <v/>
      </c>
      <c r="J183" s="37">
        <f>IF(D183="","",IFERROR(INDEX(Listas!$C$2:$C$18,MATCH(D183,Listas!$A$2:$A$18,0))&amp;"",""))</f>
        <v/>
      </c>
      <c r="K183" s="8" t="n"/>
      <c r="L183" s="1" t="n"/>
    </row>
    <row r="184">
      <c r="A184" s="5" t="n"/>
      <c r="B184" s="38"/>
      <c r="C184" s="39"/>
      <c r="D184" s="39"/>
      <c r="E184" s="40"/>
      <c r="F184" s="41"/>
      <c r="G184" s="42">
        <f>IF(B184="","",MONTH(B184))</f>
        <v/>
      </c>
      <c r="H184" s="42">
        <f>IF(B184="","",YEAR(B184))</f>
        <v/>
      </c>
      <c r="I184" s="43">
        <f>IF(D184="","",IFERROR(INDEX(Listas!$B$2:$B$18,MATCH(D184,Listas!$A$2:$A$18,0)),"Revisar"))</f>
        <v/>
      </c>
      <c r="J184" s="43">
        <f>IF(D184="","",IFERROR(INDEX(Listas!$C$2:$C$18,MATCH(D184,Listas!$A$2:$A$18,0))&amp;"",""))</f>
        <v/>
      </c>
      <c r="K184" s="8" t="n"/>
      <c r="L184" s="1" t="n"/>
    </row>
    <row r="185">
      <c r="A185" s="5" t="n"/>
      <c r="B185" s="32"/>
      <c r="C185" s="33"/>
      <c r="D185" s="33"/>
      <c r="E185" s="34"/>
      <c r="F185" s="35"/>
      <c r="G185" s="36">
        <f>IF(B185="","",MONTH(B185))</f>
        <v/>
      </c>
      <c r="H185" s="36">
        <f>IF(B185="","",YEAR(B185))</f>
        <v/>
      </c>
      <c r="I185" s="37">
        <f>IF(D185="","",IFERROR(INDEX(Listas!$B$2:$B$18,MATCH(D185,Listas!$A$2:$A$18,0)),"Revisar"))</f>
        <v/>
      </c>
      <c r="J185" s="37">
        <f>IF(D185="","",IFERROR(INDEX(Listas!$C$2:$C$18,MATCH(D185,Listas!$A$2:$A$18,0))&amp;"",""))</f>
        <v/>
      </c>
      <c r="K185" s="8" t="n"/>
      <c r="L185" s="1" t="n"/>
    </row>
    <row r="186">
      <c r="A186" s="5" t="n"/>
      <c r="B186" s="38"/>
      <c r="C186" s="39"/>
      <c r="D186" s="39"/>
      <c r="E186" s="40"/>
      <c r="F186" s="41"/>
      <c r="G186" s="42">
        <f>IF(B186="","",MONTH(B186))</f>
        <v/>
      </c>
      <c r="H186" s="42">
        <f>IF(B186="","",YEAR(B186))</f>
        <v/>
      </c>
      <c r="I186" s="43">
        <f>IF(D186="","",IFERROR(INDEX(Listas!$B$2:$B$18,MATCH(D186,Listas!$A$2:$A$18,0)),"Revisar"))</f>
        <v/>
      </c>
      <c r="J186" s="43">
        <f>IF(D186="","",IFERROR(INDEX(Listas!$C$2:$C$18,MATCH(D186,Listas!$A$2:$A$18,0))&amp;"",""))</f>
        <v/>
      </c>
      <c r="K186" s="8" t="n"/>
      <c r="L186" s="1" t="n"/>
    </row>
    <row r="187">
      <c r="A187" s="5" t="n"/>
      <c r="B187" s="32"/>
      <c r="C187" s="33"/>
      <c r="D187" s="33"/>
      <c r="E187" s="34"/>
      <c r="F187" s="35"/>
      <c r="G187" s="36">
        <f>IF(B187="","",MONTH(B187))</f>
        <v/>
      </c>
      <c r="H187" s="36">
        <f>IF(B187="","",YEAR(B187))</f>
        <v/>
      </c>
      <c r="I187" s="37">
        <f>IF(D187="","",IFERROR(INDEX(Listas!$B$2:$B$18,MATCH(D187,Listas!$A$2:$A$18,0)),"Revisar"))</f>
        <v/>
      </c>
      <c r="J187" s="37">
        <f>IF(D187="","",IFERROR(INDEX(Listas!$C$2:$C$18,MATCH(D187,Listas!$A$2:$A$18,0))&amp;"",""))</f>
        <v/>
      </c>
      <c r="K187" s="8" t="n"/>
      <c r="L187" s="1" t="n"/>
    </row>
    <row r="188">
      <c r="A188" s="5" t="n"/>
      <c r="B188" s="38"/>
      <c r="C188" s="39"/>
      <c r="D188" s="39"/>
      <c r="E188" s="40"/>
      <c r="F188" s="41"/>
      <c r="G188" s="42">
        <f>IF(B188="","",MONTH(B188))</f>
        <v/>
      </c>
      <c r="H188" s="42">
        <f>IF(B188="","",YEAR(B188))</f>
        <v/>
      </c>
      <c r="I188" s="43">
        <f>IF(D188="","",IFERROR(INDEX(Listas!$B$2:$B$18,MATCH(D188,Listas!$A$2:$A$18,0)),"Revisar"))</f>
        <v/>
      </c>
      <c r="J188" s="43">
        <f>IF(D188="","",IFERROR(INDEX(Listas!$C$2:$C$18,MATCH(D188,Listas!$A$2:$A$18,0))&amp;"",""))</f>
        <v/>
      </c>
      <c r="K188" s="8" t="n"/>
      <c r="L188" s="1" t="n"/>
    </row>
    <row r="189">
      <c r="A189" s="5" t="n"/>
      <c r="B189" s="32"/>
      <c r="C189" s="33"/>
      <c r="D189" s="33"/>
      <c r="E189" s="34"/>
      <c r="F189" s="35"/>
      <c r="G189" s="36">
        <f>IF(B189="","",MONTH(B189))</f>
        <v/>
      </c>
      <c r="H189" s="36">
        <f>IF(B189="","",YEAR(B189))</f>
        <v/>
      </c>
      <c r="I189" s="37">
        <f>IF(D189="","",IFERROR(INDEX(Listas!$B$2:$B$18,MATCH(D189,Listas!$A$2:$A$18,0)),"Revisar"))</f>
        <v/>
      </c>
      <c r="J189" s="37">
        <f>IF(D189="","",IFERROR(INDEX(Listas!$C$2:$C$18,MATCH(D189,Listas!$A$2:$A$18,0))&amp;"",""))</f>
        <v/>
      </c>
      <c r="K189" s="8" t="n"/>
      <c r="L189" s="1" t="n"/>
    </row>
    <row r="190">
      <c r="A190" s="5" t="n"/>
      <c r="B190" s="38"/>
      <c r="C190" s="39"/>
      <c r="D190" s="39"/>
      <c r="E190" s="40"/>
      <c r="F190" s="41"/>
      <c r="G190" s="42">
        <f>IF(B190="","",MONTH(B190))</f>
        <v/>
      </c>
      <c r="H190" s="42">
        <f>IF(B190="","",YEAR(B190))</f>
        <v/>
      </c>
      <c r="I190" s="43">
        <f>IF(D190="","",IFERROR(INDEX(Listas!$B$2:$B$18,MATCH(D190,Listas!$A$2:$A$18,0)),"Revisar"))</f>
        <v/>
      </c>
      <c r="J190" s="43">
        <f>IF(D190="","",IFERROR(INDEX(Listas!$C$2:$C$18,MATCH(D190,Listas!$A$2:$A$18,0))&amp;"",""))</f>
        <v/>
      </c>
      <c r="K190" s="8" t="n"/>
      <c r="L190" s="1" t="n"/>
    </row>
    <row r="191">
      <c r="A191" s="5" t="n"/>
      <c r="B191" s="32"/>
      <c r="C191" s="33"/>
      <c r="D191" s="33"/>
      <c r="E191" s="34"/>
      <c r="F191" s="35"/>
      <c r="G191" s="36">
        <f>IF(B191="","",MONTH(B191))</f>
        <v/>
      </c>
      <c r="H191" s="36">
        <f>IF(B191="","",YEAR(B191))</f>
        <v/>
      </c>
      <c r="I191" s="37">
        <f>IF(D191="","",IFERROR(INDEX(Listas!$B$2:$B$18,MATCH(D191,Listas!$A$2:$A$18,0)),"Revisar"))</f>
        <v/>
      </c>
      <c r="J191" s="37">
        <f>IF(D191="","",IFERROR(INDEX(Listas!$C$2:$C$18,MATCH(D191,Listas!$A$2:$A$18,0))&amp;"",""))</f>
        <v/>
      </c>
      <c r="K191" s="8" t="n"/>
      <c r="L191" s="1" t="n"/>
    </row>
    <row r="192">
      <c r="A192" s="5" t="n"/>
      <c r="B192" s="38"/>
      <c r="C192" s="39"/>
      <c r="D192" s="39"/>
      <c r="E192" s="40"/>
      <c r="F192" s="41"/>
      <c r="G192" s="42">
        <f>IF(B192="","",MONTH(B192))</f>
        <v/>
      </c>
      <c r="H192" s="42">
        <f>IF(B192="","",YEAR(B192))</f>
        <v/>
      </c>
      <c r="I192" s="43">
        <f>IF(D192="","",IFERROR(INDEX(Listas!$B$2:$B$18,MATCH(D192,Listas!$A$2:$A$18,0)),"Revisar"))</f>
        <v/>
      </c>
      <c r="J192" s="43">
        <f>IF(D192="","",IFERROR(INDEX(Listas!$C$2:$C$18,MATCH(D192,Listas!$A$2:$A$18,0))&amp;"",""))</f>
        <v/>
      </c>
      <c r="K192" s="8" t="n"/>
      <c r="L192" s="1" t="n"/>
    </row>
    <row r="193">
      <c r="A193" s="5" t="n"/>
      <c r="B193" s="32"/>
      <c r="C193" s="33"/>
      <c r="D193" s="33"/>
      <c r="E193" s="34"/>
      <c r="F193" s="35"/>
      <c r="G193" s="36">
        <f>IF(B193="","",MONTH(B193))</f>
        <v/>
      </c>
      <c r="H193" s="36">
        <f>IF(B193="","",YEAR(B193))</f>
        <v/>
      </c>
      <c r="I193" s="37">
        <f>IF(D193="","",IFERROR(INDEX(Listas!$B$2:$B$18,MATCH(D193,Listas!$A$2:$A$18,0)),"Revisar"))</f>
        <v/>
      </c>
      <c r="J193" s="37">
        <f>IF(D193="","",IFERROR(INDEX(Listas!$C$2:$C$18,MATCH(D193,Listas!$A$2:$A$18,0))&amp;"",""))</f>
        <v/>
      </c>
      <c r="K193" s="8" t="n"/>
      <c r="L193" s="1" t="n"/>
    </row>
    <row r="194">
      <c r="A194" s="5" t="n"/>
      <c r="B194" s="38"/>
      <c r="C194" s="39"/>
      <c r="D194" s="39"/>
      <c r="E194" s="40"/>
      <c r="F194" s="41"/>
      <c r="G194" s="42">
        <f>IF(B194="","",MONTH(B194))</f>
        <v/>
      </c>
      <c r="H194" s="42">
        <f>IF(B194="","",YEAR(B194))</f>
        <v/>
      </c>
      <c r="I194" s="43">
        <f>IF(D194="","",IFERROR(INDEX(Listas!$B$2:$B$18,MATCH(D194,Listas!$A$2:$A$18,0)),"Revisar"))</f>
        <v/>
      </c>
      <c r="J194" s="43">
        <f>IF(D194="","",IFERROR(INDEX(Listas!$C$2:$C$18,MATCH(D194,Listas!$A$2:$A$18,0))&amp;"",""))</f>
        <v/>
      </c>
      <c r="K194" s="8" t="n"/>
      <c r="L194" s="1" t="n"/>
    </row>
    <row r="195">
      <c r="A195" s="5" t="n"/>
      <c r="B195" s="32"/>
      <c r="C195" s="33"/>
      <c r="D195" s="33"/>
      <c r="E195" s="34"/>
      <c r="F195" s="35"/>
      <c r="G195" s="36">
        <f>IF(B195="","",MONTH(B195))</f>
        <v/>
      </c>
      <c r="H195" s="36">
        <f>IF(B195="","",YEAR(B195))</f>
        <v/>
      </c>
      <c r="I195" s="37">
        <f>IF(D195="","",IFERROR(INDEX(Listas!$B$2:$B$18,MATCH(D195,Listas!$A$2:$A$18,0)),"Revisar"))</f>
        <v/>
      </c>
      <c r="J195" s="37">
        <f>IF(D195="","",IFERROR(INDEX(Listas!$C$2:$C$18,MATCH(D195,Listas!$A$2:$A$18,0))&amp;"",""))</f>
        <v/>
      </c>
      <c r="K195" s="8" t="n"/>
      <c r="L195" s="1" t="n"/>
    </row>
    <row r="196">
      <c r="A196" s="5" t="n"/>
      <c r="B196" s="38"/>
      <c r="C196" s="39"/>
      <c r="D196" s="39"/>
      <c r="E196" s="40"/>
      <c r="F196" s="41"/>
      <c r="G196" s="42">
        <f>IF(B196="","",MONTH(B196))</f>
        <v/>
      </c>
      <c r="H196" s="42">
        <f>IF(B196="","",YEAR(B196))</f>
        <v/>
      </c>
      <c r="I196" s="43">
        <f>IF(D196="","",IFERROR(INDEX(Listas!$B$2:$B$18,MATCH(D196,Listas!$A$2:$A$18,0)),"Revisar"))</f>
        <v/>
      </c>
      <c r="J196" s="43">
        <f>IF(D196="","",IFERROR(INDEX(Listas!$C$2:$C$18,MATCH(D196,Listas!$A$2:$A$18,0))&amp;"",""))</f>
        <v/>
      </c>
      <c r="K196" s="8" t="n"/>
      <c r="L196" s="1" t="n"/>
    </row>
    <row r="197">
      <c r="A197" s="5" t="n"/>
      <c r="B197" s="32"/>
      <c r="C197" s="33"/>
      <c r="D197" s="33"/>
      <c r="E197" s="34"/>
      <c r="F197" s="35"/>
      <c r="G197" s="36">
        <f>IF(B197="","",MONTH(B197))</f>
        <v/>
      </c>
      <c r="H197" s="36">
        <f>IF(B197="","",YEAR(B197))</f>
        <v/>
      </c>
      <c r="I197" s="37">
        <f>IF(D197="","",IFERROR(INDEX(Listas!$B$2:$B$18,MATCH(D197,Listas!$A$2:$A$18,0)),"Revisar"))</f>
        <v/>
      </c>
      <c r="J197" s="37">
        <f>IF(D197="","",IFERROR(INDEX(Listas!$C$2:$C$18,MATCH(D197,Listas!$A$2:$A$18,0))&amp;"",""))</f>
        <v/>
      </c>
      <c r="K197" s="8" t="n"/>
      <c r="L197" s="1" t="n"/>
    </row>
    <row r="198">
      <c r="A198" s="5" t="n"/>
      <c r="B198" s="38"/>
      <c r="C198" s="39"/>
      <c r="D198" s="39"/>
      <c r="E198" s="40"/>
      <c r="F198" s="41"/>
      <c r="G198" s="42">
        <f>IF(B198="","",MONTH(B198))</f>
        <v/>
      </c>
      <c r="H198" s="42">
        <f>IF(B198="","",YEAR(B198))</f>
        <v/>
      </c>
      <c r="I198" s="43">
        <f>IF(D198="","",IFERROR(INDEX(Listas!$B$2:$B$18,MATCH(D198,Listas!$A$2:$A$18,0)),"Revisar"))</f>
        <v/>
      </c>
      <c r="J198" s="43">
        <f>IF(D198="","",IFERROR(INDEX(Listas!$C$2:$C$18,MATCH(D198,Listas!$A$2:$A$18,0))&amp;"",""))</f>
        <v/>
      </c>
      <c r="K198" s="8" t="n"/>
      <c r="L198" s="1" t="n"/>
    </row>
    <row r="199">
      <c r="A199" s="5" t="n"/>
      <c r="B199" s="32"/>
      <c r="C199" s="33"/>
      <c r="D199" s="33"/>
      <c r="E199" s="34"/>
      <c r="F199" s="35"/>
      <c r="G199" s="36">
        <f>IF(B199="","",MONTH(B199))</f>
        <v/>
      </c>
      <c r="H199" s="36">
        <f>IF(B199="","",YEAR(B199))</f>
        <v/>
      </c>
      <c r="I199" s="37">
        <f>IF(D199="","",IFERROR(INDEX(Listas!$B$2:$B$18,MATCH(D199,Listas!$A$2:$A$18,0)),"Revisar"))</f>
        <v/>
      </c>
      <c r="J199" s="37">
        <f>IF(D199="","",IFERROR(INDEX(Listas!$C$2:$C$18,MATCH(D199,Listas!$A$2:$A$18,0))&amp;"",""))</f>
        <v/>
      </c>
      <c r="K199" s="8" t="n"/>
      <c r="L199" s="1" t="n"/>
    </row>
    <row r="200">
      <c r="A200" s="5" t="n"/>
      <c r="B200" s="38"/>
      <c r="C200" s="39"/>
      <c r="D200" s="39"/>
      <c r="E200" s="40"/>
      <c r="F200" s="41"/>
      <c r="G200" s="42">
        <f>IF(B200="","",MONTH(B200))</f>
        <v/>
      </c>
      <c r="H200" s="42">
        <f>IF(B200="","",YEAR(B200))</f>
        <v/>
      </c>
      <c r="I200" s="43">
        <f>IF(D200="","",IFERROR(INDEX(Listas!$B$2:$B$18,MATCH(D200,Listas!$A$2:$A$18,0)),"Revisar"))</f>
        <v/>
      </c>
      <c r="J200" s="43">
        <f>IF(D200="","",IFERROR(INDEX(Listas!$C$2:$C$18,MATCH(D200,Listas!$A$2:$A$18,0))&amp;"",""))</f>
        <v/>
      </c>
      <c r="K200" s="8" t="n"/>
      <c r="L200" s="1" t="n"/>
    </row>
    <row r="201">
      <c r="A201" s="5" t="n"/>
      <c r="B201" s="32"/>
      <c r="C201" s="33"/>
      <c r="D201" s="33"/>
      <c r="E201" s="34"/>
      <c r="F201" s="35"/>
      <c r="G201" s="36">
        <f>IF(B201="","",MONTH(B201))</f>
        <v/>
      </c>
      <c r="H201" s="36">
        <f>IF(B201="","",YEAR(B201))</f>
        <v/>
      </c>
      <c r="I201" s="37">
        <f>IF(D201="","",IFERROR(INDEX(Listas!$B$2:$B$18,MATCH(D201,Listas!$A$2:$A$18,0)),"Revisar"))</f>
        <v/>
      </c>
      <c r="J201" s="37">
        <f>IF(D201="","",IFERROR(INDEX(Listas!$C$2:$C$18,MATCH(D201,Listas!$A$2:$A$18,0))&amp;"",""))</f>
        <v/>
      </c>
      <c r="K201" s="8" t="n"/>
      <c r="L201" s="1" t="n"/>
    </row>
    <row r="202">
      <c r="A202" s="5" t="n"/>
      <c r="B202" s="38"/>
      <c r="C202" s="39"/>
      <c r="D202" s="39"/>
      <c r="E202" s="40"/>
      <c r="F202" s="41"/>
      <c r="G202" s="42">
        <f>IF(B202="","",MONTH(B202))</f>
        <v/>
      </c>
      <c r="H202" s="42">
        <f>IF(B202="","",YEAR(B202))</f>
        <v/>
      </c>
      <c r="I202" s="43">
        <f>IF(D202="","",IFERROR(INDEX(Listas!$B$2:$B$18,MATCH(D202,Listas!$A$2:$A$18,0)),"Revisar"))</f>
        <v/>
      </c>
      <c r="J202" s="43">
        <f>IF(D202="","",IFERROR(INDEX(Listas!$C$2:$C$18,MATCH(D202,Listas!$A$2:$A$18,0))&amp;"",""))</f>
        <v/>
      </c>
      <c r="K202" s="8" t="n"/>
      <c r="L202" s="1" t="n"/>
    </row>
    <row r="203">
      <c r="A203" s="5" t="n"/>
      <c r="B203" s="32"/>
      <c r="C203" s="33"/>
      <c r="D203" s="33"/>
      <c r="E203" s="34"/>
      <c r="F203" s="35"/>
      <c r="G203" s="36">
        <f>IF(B203="","",MONTH(B203))</f>
        <v/>
      </c>
      <c r="H203" s="36">
        <f>IF(B203="","",YEAR(B203))</f>
        <v/>
      </c>
      <c r="I203" s="37">
        <f>IF(D203="","",IFERROR(INDEX(Listas!$B$2:$B$18,MATCH(D203,Listas!$A$2:$A$18,0)),"Revisar"))</f>
        <v/>
      </c>
      <c r="J203" s="37">
        <f>IF(D203="","",IFERROR(INDEX(Listas!$C$2:$C$18,MATCH(D203,Listas!$A$2:$A$18,0))&amp;"",""))</f>
        <v/>
      </c>
      <c r="K203" s="8" t="n"/>
      <c r="L203" s="1" t="n"/>
    </row>
    <row r="204">
      <c r="A204" s="5" t="n"/>
      <c r="B204" s="38"/>
      <c r="C204" s="39"/>
      <c r="D204" s="39"/>
      <c r="E204" s="40"/>
      <c r="F204" s="41"/>
      <c r="G204" s="42">
        <f>IF(B204="","",MONTH(B204))</f>
        <v/>
      </c>
      <c r="H204" s="42">
        <f>IF(B204="","",YEAR(B204))</f>
        <v/>
      </c>
      <c r="I204" s="43">
        <f>IF(D204="","",IFERROR(INDEX(Listas!$B$2:$B$18,MATCH(D204,Listas!$A$2:$A$18,0)),"Revisar"))</f>
        <v/>
      </c>
      <c r="J204" s="43">
        <f>IF(D204="","",IFERROR(INDEX(Listas!$C$2:$C$18,MATCH(D204,Listas!$A$2:$A$18,0))&amp;"",""))</f>
        <v/>
      </c>
      <c r="K204" s="8" t="n"/>
      <c r="L204" s="1" t="n"/>
    </row>
    <row r="205">
      <c r="A205" s="5" t="n"/>
      <c r="B205" s="32"/>
      <c r="C205" s="33"/>
      <c r="D205" s="33"/>
      <c r="E205" s="34"/>
      <c r="F205" s="35"/>
      <c r="G205" s="36">
        <f>IF(B205="","",MONTH(B205))</f>
        <v/>
      </c>
      <c r="H205" s="36">
        <f>IF(B205="","",YEAR(B205))</f>
        <v/>
      </c>
      <c r="I205" s="37">
        <f>IF(D205="","",IFERROR(INDEX(Listas!$B$2:$B$18,MATCH(D205,Listas!$A$2:$A$18,0)),"Revisar"))</f>
        <v/>
      </c>
      <c r="J205" s="37">
        <f>IF(D205="","",IFERROR(INDEX(Listas!$C$2:$C$18,MATCH(D205,Listas!$A$2:$A$18,0))&amp;"",""))</f>
        <v/>
      </c>
      <c r="K205" s="8" t="n"/>
      <c r="L205" s="1" t="n"/>
    </row>
    <row r="206">
      <c r="A206" s="5" t="n"/>
      <c r="B206" s="38"/>
      <c r="C206" s="39"/>
      <c r="D206" s="39"/>
      <c r="E206" s="40"/>
      <c r="F206" s="41"/>
      <c r="G206" s="42">
        <f>IF(B206="","",MONTH(B206))</f>
        <v/>
      </c>
      <c r="H206" s="42">
        <f>IF(B206="","",YEAR(B206))</f>
        <v/>
      </c>
      <c r="I206" s="43">
        <f>IF(D206="","",IFERROR(INDEX(Listas!$B$2:$B$18,MATCH(D206,Listas!$A$2:$A$18,0)),"Revisar"))</f>
        <v/>
      </c>
      <c r="J206" s="43">
        <f>IF(D206="","",IFERROR(INDEX(Listas!$C$2:$C$18,MATCH(D206,Listas!$A$2:$A$18,0))&amp;"",""))</f>
        <v/>
      </c>
      <c r="K206" s="8" t="n"/>
      <c r="L206" s="1" t="n"/>
    </row>
    <row r="207">
      <c r="A207" s="5" t="n"/>
      <c r="B207" s="32"/>
      <c r="C207" s="33"/>
      <c r="D207" s="33"/>
      <c r="E207" s="34"/>
      <c r="F207" s="35"/>
      <c r="G207" s="36">
        <f>IF(B207="","",MONTH(B207))</f>
        <v/>
      </c>
      <c r="H207" s="36">
        <f>IF(B207="","",YEAR(B207))</f>
        <v/>
      </c>
      <c r="I207" s="37">
        <f>IF(D207="","",IFERROR(INDEX(Listas!$B$2:$B$18,MATCH(D207,Listas!$A$2:$A$18,0)),"Revisar"))</f>
        <v/>
      </c>
      <c r="J207" s="37">
        <f>IF(D207="","",IFERROR(INDEX(Listas!$C$2:$C$18,MATCH(D207,Listas!$A$2:$A$18,0))&amp;"",""))</f>
        <v/>
      </c>
      <c r="K207" s="8" t="n"/>
      <c r="L207" s="1" t="n"/>
    </row>
    <row r="208">
      <c r="A208" s="5" t="n"/>
      <c r="B208" s="38"/>
      <c r="C208" s="39"/>
      <c r="D208" s="39"/>
      <c r="E208" s="40"/>
      <c r="F208" s="41"/>
      <c r="G208" s="42">
        <f>IF(B208="","",MONTH(B208))</f>
        <v/>
      </c>
      <c r="H208" s="42">
        <f>IF(B208="","",YEAR(B208))</f>
        <v/>
      </c>
      <c r="I208" s="43">
        <f>IF(D208="","",IFERROR(INDEX(Listas!$B$2:$B$18,MATCH(D208,Listas!$A$2:$A$18,0)),"Revisar"))</f>
        <v/>
      </c>
      <c r="J208" s="43">
        <f>IF(D208="","",IFERROR(INDEX(Listas!$C$2:$C$18,MATCH(D208,Listas!$A$2:$A$18,0))&amp;"",""))</f>
        <v/>
      </c>
      <c r="K208" s="8" t="n"/>
      <c r="L208" s="1" t="n"/>
    </row>
    <row r="209">
      <c r="A209" s="5" t="n"/>
      <c r="B209" s="32"/>
      <c r="C209" s="33"/>
      <c r="D209" s="33"/>
      <c r="E209" s="34"/>
      <c r="F209" s="35"/>
      <c r="G209" s="36">
        <f>IF(B209="","",MONTH(B209))</f>
        <v/>
      </c>
      <c r="H209" s="36">
        <f>IF(B209="","",YEAR(B209))</f>
        <v/>
      </c>
      <c r="I209" s="37">
        <f>IF(D209="","",IFERROR(INDEX(Listas!$B$2:$B$18,MATCH(D209,Listas!$A$2:$A$18,0)),"Revisar"))</f>
        <v/>
      </c>
      <c r="J209" s="37">
        <f>IF(D209="","",IFERROR(INDEX(Listas!$C$2:$C$18,MATCH(D209,Listas!$A$2:$A$18,0))&amp;"",""))</f>
        <v/>
      </c>
      <c r="K209" s="8" t="n"/>
      <c r="L209" s="1" t="n"/>
    </row>
    <row r="210">
      <c r="A210" s="5" t="n"/>
      <c r="B210" s="38"/>
      <c r="C210" s="39"/>
      <c r="D210" s="39"/>
      <c r="E210" s="40"/>
      <c r="F210" s="41"/>
      <c r="G210" s="42">
        <f>IF(B210="","",MONTH(B210))</f>
        <v/>
      </c>
      <c r="H210" s="42">
        <f>IF(B210="","",YEAR(B210))</f>
        <v/>
      </c>
      <c r="I210" s="43">
        <f>IF(D210="","",IFERROR(INDEX(Listas!$B$2:$B$18,MATCH(D210,Listas!$A$2:$A$18,0)),"Revisar"))</f>
        <v/>
      </c>
      <c r="J210" s="43">
        <f>IF(D210="","",IFERROR(INDEX(Listas!$C$2:$C$18,MATCH(D210,Listas!$A$2:$A$18,0))&amp;"",""))</f>
        <v/>
      </c>
      <c r="K210" s="8" t="n"/>
      <c r="L210" s="1" t="n"/>
    </row>
    <row r="211">
      <c r="A211" s="5" t="n"/>
      <c r="B211" s="32"/>
      <c r="C211" s="33"/>
      <c r="D211" s="33"/>
      <c r="E211" s="34"/>
      <c r="F211" s="35"/>
      <c r="G211" s="36">
        <f>IF(B211="","",MONTH(B211))</f>
        <v/>
      </c>
      <c r="H211" s="36">
        <f>IF(B211="","",YEAR(B211))</f>
        <v/>
      </c>
      <c r="I211" s="37">
        <f>IF(D211="","",IFERROR(INDEX(Listas!$B$2:$B$18,MATCH(D211,Listas!$A$2:$A$18,0)),"Revisar"))</f>
        <v/>
      </c>
      <c r="J211" s="37">
        <f>IF(D211="","",IFERROR(INDEX(Listas!$C$2:$C$18,MATCH(D211,Listas!$A$2:$A$18,0))&amp;"",""))</f>
        <v/>
      </c>
      <c r="K211" s="8" t="n"/>
      <c r="L211" s="1" t="n"/>
    </row>
    <row r="212">
      <c r="A212" s="5" t="n"/>
      <c r="B212" s="38"/>
      <c r="C212" s="39"/>
      <c r="D212" s="39"/>
      <c r="E212" s="40"/>
      <c r="F212" s="41"/>
      <c r="G212" s="42">
        <f>IF(B212="","",MONTH(B212))</f>
        <v/>
      </c>
      <c r="H212" s="42">
        <f>IF(B212="","",YEAR(B212))</f>
        <v/>
      </c>
      <c r="I212" s="43">
        <f>IF(D212="","",IFERROR(INDEX(Listas!$B$2:$B$18,MATCH(D212,Listas!$A$2:$A$18,0)),"Revisar"))</f>
        <v/>
      </c>
      <c r="J212" s="43">
        <f>IF(D212="","",IFERROR(INDEX(Listas!$C$2:$C$18,MATCH(D212,Listas!$A$2:$A$18,0))&amp;"",""))</f>
        <v/>
      </c>
      <c r="K212" s="8" t="n"/>
      <c r="L212" s="1" t="n"/>
    </row>
    <row r="213">
      <c r="A213" s="5" t="n"/>
      <c r="B213" s="32"/>
      <c r="C213" s="33"/>
      <c r="D213" s="33"/>
      <c r="E213" s="34"/>
      <c r="F213" s="35"/>
      <c r="G213" s="36">
        <f>IF(B213="","",MONTH(B213))</f>
        <v/>
      </c>
      <c r="H213" s="36">
        <f>IF(B213="","",YEAR(B213))</f>
        <v/>
      </c>
      <c r="I213" s="37">
        <f>IF(D213="","",IFERROR(INDEX(Listas!$B$2:$B$18,MATCH(D213,Listas!$A$2:$A$18,0)),"Revisar"))</f>
        <v/>
      </c>
      <c r="J213" s="37">
        <f>IF(D213="","",IFERROR(INDEX(Listas!$C$2:$C$18,MATCH(D213,Listas!$A$2:$A$18,0))&amp;"",""))</f>
        <v/>
      </c>
      <c r="K213" s="8" t="n"/>
      <c r="L213" s="1" t="n"/>
    </row>
    <row r="214">
      <c r="A214" s="5" t="n"/>
      <c r="B214" s="38"/>
      <c r="C214" s="39"/>
      <c r="D214" s="39"/>
      <c r="E214" s="40"/>
      <c r="F214" s="41"/>
      <c r="G214" s="42">
        <f>IF(B214="","",MONTH(B214))</f>
        <v/>
      </c>
      <c r="H214" s="42">
        <f>IF(B214="","",YEAR(B214))</f>
        <v/>
      </c>
      <c r="I214" s="43">
        <f>IF(D214="","",IFERROR(INDEX(Listas!$B$2:$B$18,MATCH(D214,Listas!$A$2:$A$18,0)),"Revisar"))</f>
        <v/>
      </c>
      <c r="J214" s="43">
        <f>IF(D214="","",IFERROR(INDEX(Listas!$C$2:$C$18,MATCH(D214,Listas!$A$2:$A$18,0))&amp;"",""))</f>
        <v/>
      </c>
      <c r="K214" s="8" t="n"/>
      <c r="L214" s="1" t="n"/>
    </row>
    <row r="215">
      <c r="A215" s="5" t="n"/>
      <c r="B215" s="32"/>
      <c r="C215" s="33"/>
      <c r="D215" s="33"/>
      <c r="E215" s="34"/>
      <c r="F215" s="35"/>
      <c r="G215" s="36">
        <f>IF(B215="","",MONTH(B215))</f>
        <v/>
      </c>
      <c r="H215" s="36">
        <f>IF(B215="","",YEAR(B215))</f>
        <v/>
      </c>
      <c r="I215" s="37">
        <f>IF(D215="","",IFERROR(INDEX(Listas!$B$2:$B$18,MATCH(D215,Listas!$A$2:$A$18,0)),"Revisar"))</f>
        <v/>
      </c>
      <c r="J215" s="37">
        <f>IF(D215="","",IFERROR(INDEX(Listas!$C$2:$C$18,MATCH(D215,Listas!$A$2:$A$18,0))&amp;"",""))</f>
        <v/>
      </c>
      <c r="K215" s="8" t="n"/>
      <c r="L215" s="1" t="n"/>
    </row>
    <row r="216">
      <c r="A216" s="5" t="n"/>
      <c r="B216" s="38"/>
      <c r="C216" s="39"/>
      <c r="D216" s="39"/>
      <c r="E216" s="40"/>
      <c r="F216" s="41"/>
      <c r="G216" s="42">
        <f>IF(B216="","",MONTH(B216))</f>
        <v/>
      </c>
      <c r="H216" s="42">
        <f>IF(B216="","",YEAR(B216))</f>
        <v/>
      </c>
      <c r="I216" s="43">
        <f>IF(D216="","",IFERROR(INDEX(Listas!$B$2:$B$18,MATCH(D216,Listas!$A$2:$A$18,0)),"Revisar"))</f>
        <v/>
      </c>
      <c r="J216" s="43">
        <f>IF(D216="","",IFERROR(INDEX(Listas!$C$2:$C$18,MATCH(D216,Listas!$A$2:$A$18,0))&amp;"",""))</f>
        <v/>
      </c>
      <c r="K216" s="8" t="n"/>
      <c r="L216" s="1" t="n"/>
    </row>
    <row r="217">
      <c r="A217" s="5" t="n"/>
      <c r="B217" s="32"/>
      <c r="C217" s="33"/>
      <c r="D217" s="33"/>
      <c r="E217" s="34"/>
      <c r="F217" s="35"/>
      <c r="G217" s="36">
        <f>IF(B217="","",MONTH(B217))</f>
        <v/>
      </c>
      <c r="H217" s="36">
        <f>IF(B217="","",YEAR(B217))</f>
        <v/>
      </c>
      <c r="I217" s="37">
        <f>IF(D217="","",IFERROR(INDEX(Listas!$B$2:$B$18,MATCH(D217,Listas!$A$2:$A$18,0)),"Revisar"))</f>
        <v/>
      </c>
      <c r="J217" s="37">
        <f>IF(D217="","",IFERROR(INDEX(Listas!$C$2:$C$18,MATCH(D217,Listas!$A$2:$A$18,0))&amp;"",""))</f>
        <v/>
      </c>
      <c r="K217" s="8" t="n"/>
      <c r="L217" s="1" t="n"/>
    </row>
    <row r="218">
      <c r="A218" s="5" t="n"/>
      <c r="B218" s="38"/>
      <c r="C218" s="39"/>
      <c r="D218" s="39"/>
      <c r="E218" s="40"/>
      <c r="F218" s="41"/>
      <c r="G218" s="42">
        <f>IF(B218="","",MONTH(B218))</f>
        <v/>
      </c>
      <c r="H218" s="42">
        <f>IF(B218="","",YEAR(B218))</f>
        <v/>
      </c>
      <c r="I218" s="43">
        <f>IF(D218="","",IFERROR(INDEX(Listas!$B$2:$B$18,MATCH(D218,Listas!$A$2:$A$18,0)),"Revisar"))</f>
        <v/>
      </c>
      <c r="J218" s="43">
        <f>IF(D218="","",IFERROR(INDEX(Listas!$C$2:$C$18,MATCH(D218,Listas!$A$2:$A$18,0))&amp;"",""))</f>
        <v/>
      </c>
      <c r="K218" s="8" t="n"/>
      <c r="L218" s="1" t="n"/>
    </row>
    <row r="219">
      <c r="A219" s="5" t="n"/>
      <c r="B219" s="32"/>
      <c r="C219" s="33"/>
      <c r="D219" s="33"/>
      <c r="E219" s="34"/>
      <c r="F219" s="35"/>
      <c r="G219" s="36">
        <f>IF(B219="","",MONTH(B219))</f>
        <v/>
      </c>
      <c r="H219" s="36">
        <f>IF(B219="","",YEAR(B219))</f>
        <v/>
      </c>
      <c r="I219" s="37">
        <f>IF(D219="","",IFERROR(INDEX(Listas!$B$2:$B$18,MATCH(D219,Listas!$A$2:$A$18,0)),"Revisar"))</f>
        <v/>
      </c>
      <c r="J219" s="37">
        <f>IF(D219="","",IFERROR(INDEX(Listas!$C$2:$C$18,MATCH(D219,Listas!$A$2:$A$18,0))&amp;"",""))</f>
        <v/>
      </c>
      <c r="K219" s="8" t="n"/>
      <c r="L219" s="1" t="n"/>
    </row>
    <row r="220">
      <c r="A220" s="5" t="n"/>
      <c r="B220" s="38"/>
      <c r="C220" s="39"/>
      <c r="D220" s="39"/>
      <c r="E220" s="40"/>
      <c r="F220" s="41"/>
      <c r="G220" s="42">
        <f>IF(B220="","",MONTH(B220))</f>
        <v/>
      </c>
      <c r="H220" s="42">
        <f>IF(B220="","",YEAR(B220))</f>
        <v/>
      </c>
      <c r="I220" s="43">
        <f>IF(D220="","",IFERROR(INDEX(Listas!$B$2:$B$18,MATCH(D220,Listas!$A$2:$A$18,0)),"Revisar"))</f>
        <v/>
      </c>
      <c r="J220" s="43">
        <f>IF(D220="","",IFERROR(INDEX(Listas!$C$2:$C$18,MATCH(D220,Listas!$A$2:$A$18,0))&amp;"",""))</f>
        <v/>
      </c>
      <c r="K220" s="8" t="n"/>
      <c r="L220" s="1" t="n"/>
    </row>
    <row r="221">
      <c r="A221" s="5" t="n"/>
      <c r="B221" s="32"/>
      <c r="C221" s="33"/>
      <c r="D221" s="33"/>
      <c r="E221" s="34"/>
      <c r="F221" s="35"/>
      <c r="G221" s="36">
        <f>IF(B221="","",MONTH(B221))</f>
        <v/>
      </c>
      <c r="H221" s="36">
        <f>IF(B221="","",YEAR(B221))</f>
        <v/>
      </c>
      <c r="I221" s="37">
        <f>IF(D221="","",IFERROR(INDEX(Listas!$B$2:$B$18,MATCH(D221,Listas!$A$2:$A$18,0)),"Revisar"))</f>
        <v/>
      </c>
      <c r="J221" s="37">
        <f>IF(D221="","",IFERROR(INDEX(Listas!$C$2:$C$18,MATCH(D221,Listas!$A$2:$A$18,0))&amp;"",""))</f>
        <v/>
      </c>
      <c r="K221" s="8" t="n"/>
      <c r="L221" s="1" t="n"/>
    </row>
    <row r="222">
      <c r="A222" s="5" t="n"/>
      <c r="B222" s="38"/>
      <c r="C222" s="39"/>
      <c r="D222" s="39"/>
      <c r="E222" s="40"/>
      <c r="F222" s="41"/>
      <c r="G222" s="42">
        <f>IF(B222="","",MONTH(B222))</f>
        <v/>
      </c>
      <c r="H222" s="42">
        <f>IF(B222="","",YEAR(B222))</f>
        <v/>
      </c>
      <c r="I222" s="43">
        <f>IF(D222="","",IFERROR(INDEX(Listas!$B$2:$B$18,MATCH(D222,Listas!$A$2:$A$18,0)),"Revisar"))</f>
        <v/>
      </c>
      <c r="J222" s="43">
        <f>IF(D222="","",IFERROR(INDEX(Listas!$C$2:$C$18,MATCH(D222,Listas!$A$2:$A$18,0))&amp;"",""))</f>
        <v/>
      </c>
      <c r="K222" s="8" t="n"/>
      <c r="L222" s="1" t="n"/>
    </row>
    <row r="223">
      <c r="A223" s="5" t="n"/>
      <c r="B223" s="32"/>
      <c r="C223" s="33"/>
      <c r="D223" s="33"/>
      <c r="E223" s="34"/>
      <c r="F223" s="35"/>
      <c r="G223" s="36">
        <f>IF(B223="","",MONTH(B223))</f>
        <v/>
      </c>
      <c r="H223" s="36">
        <f>IF(B223="","",YEAR(B223))</f>
        <v/>
      </c>
      <c r="I223" s="37">
        <f>IF(D223="","",IFERROR(INDEX(Listas!$B$2:$B$18,MATCH(D223,Listas!$A$2:$A$18,0)),"Revisar"))</f>
        <v/>
      </c>
      <c r="J223" s="37">
        <f>IF(D223="","",IFERROR(INDEX(Listas!$C$2:$C$18,MATCH(D223,Listas!$A$2:$A$18,0))&amp;"",""))</f>
        <v/>
      </c>
      <c r="K223" s="8" t="n"/>
      <c r="L223" s="1" t="n"/>
    </row>
    <row r="224">
      <c r="A224" s="5" t="n"/>
      <c r="B224" s="38"/>
      <c r="C224" s="39"/>
      <c r="D224" s="39"/>
      <c r="E224" s="40"/>
      <c r="F224" s="41"/>
      <c r="G224" s="42">
        <f>IF(B224="","",MONTH(B224))</f>
        <v/>
      </c>
      <c r="H224" s="42">
        <f>IF(B224="","",YEAR(B224))</f>
        <v/>
      </c>
      <c r="I224" s="43">
        <f>IF(D224="","",IFERROR(INDEX(Listas!$B$2:$B$18,MATCH(D224,Listas!$A$2:$A$18,0)),"Revisar"))</f>
        <v/>
      </c>
      <c r="J224" s="43">
        <f>IF(D224="","",IFERROR(INDEX(Listas!$C$2:$C$18,MATCH(D224,Listas!$A$2:$A$18,0))&amp;"",""))</f>
        <v/>
      </c>
      <c r="K224" s="8" t="n"/>
      <c r="L224" s="1" t="n"/>
    </row>
    <row r="225">
      <c r="A225" s="5" t="n"/>
      <c r="B225" s="32"/>
      <c r="C225" s="33"/>
      <c r="D225" s="33"/>
      <c r="E225" s="34"/>
      <c r="F225" s="35"/>
      <c r="G225" s="36">
        <f>IF(B225="","",MONTH(B225))</f>
        <v/>
      </c>
      <c r="H225" s="36">
        <f>IF(B225="","",YEAR(B225))</f>
        <v/>
      </c>
      <c r="I225" s="37">
        <f>IF(D225="","",IFERROR(INDEX(Listas!$B$2:$B$18,MATCH(D225,Listas!$A$2:$A$18,0)),"Revisar"))</f>
        <v/>
      </c>
      <c r="J225" s="37">
        <f>IF(D225="","",IFERROR(INDEX(Listas!$C$2:$C$18,MATCH(D225,Listas!$A$2:$A$18,0))&amp;"",""))</f>
        <v/>
      </c>
      <c r="K225" s="8" t="n"/>
      <c r="L225" s="1" t="n"/>
    </row>
    <row r="226">
      <c r="A226" s="5" t="n"/>
      <c r="B226" s="38"/>
      <c r="C226" s="39"/>
      <c r="D226" s="39"/>
      <c r="E226" s="40"/>
      <c r="F226" s="41"/>
      <c r="G226" s="42">
        <f>IF(B226="","",MONTH(B226))</f>
        <v/>
      </c>
      <c r="H226" s="42">
        <f>IF(B226="","",YEAR(B226))</f>
        <v/>
      </c>
      <c r="I226" s="43">
        <f>IF(D226="","",IFERROR(INDEX(Listas!$B$2:$B$18,MATCH(D226,Listas!$A$2:$A$18,0)),"Revisar"))</f>
        <v/>
      </c>
      <c r="J226" s="43">
        <f>IF(D226="","",IFERROR(INDEX(Listas!$C$2:$C$18,MATCH(D226,Listas!$A$2:$A$18,0))&amp;"",""))</f>
        <v/>
      </c>
      <c r="K226" s="8" t="n"/>
      <c r="L226" s="1" t="n"/>
    </row>
    <row r="227">
      <c r="A227" s="5" t="n"/>
      <c r="B227" s="32"/>
      <c r="C227" s="33"/>
      <c r="D227" s="33"/>
      <c r="E227" s="34"/>
      <c r="F227" s="35"/>
      <c r="G227" s="36">
        <f>IF(B227="","",MONTH(B227))</f>
        <v/>
      </c>
      <c r="H227" s="36">
        <f>IF(B227="","",YEAR(B227))</f>
        <v/>
      </c>
      <c r="I227" s="37">
        <f>IF(D227="","",IFERROR(INDEX(Listas!$B$2:$B$18,MATCH(D227,Listas!$A$2:$A$18,0)),"Revisar"))</f>
        <v/>
      </c>
      <c r="J227" s="37">
        <f>IF(D227="","",IFERROR(INDEX(Listas!$C$2:$C$18,MATCH(D227,Listas!$A$2:$A$18,0))&amp;"",""))</f>
        <v/>
      </c>
      <c r="K227" s="8" t="n"/>
      <c r="L227" s="1" t="n"/>
    </row>
    <row r="228">
      <c r="A228" s="5" t="n"/>
      <c r="B228" s="38"/>
      <c r="C228" s="39"/>
      <c r="D228" s="39"/>
      <c r="E228" s="40"/>
      <c r="F228" s="41"/>
      <c r="G228" s="42">
        <f>IF(B228="","",MONTH(B228))</f>
        <v/>
      </c>
      <c r="H228" s="42">
        <f>IF(B228="","",YEAR(B228))</f>
        <v/>
      </c>
      <c r="I228" s="43">
        <f>IF(D228="","",IFERROR(INDEX(Listas!$B$2:$B$18,MATCH(D228,Listas!$A$2:$A$18,0)),"Revisar"))</f>
        <v/>
      </c>
      <c r="J228" s="43">
        <f>IF(D228="","",IFERROR(INDEX(Listas!$C$2:$C$18,MATCH(D228,Listas!$A$2:$A$18,0))&amp;"",""))</f>
        <v/>
      </c>
      <c r="K228" s="8" t="n"/>
      <c r="L228" s="1" t="n"/>
    </row>
    <row r="229">
      <c r="A229" s="5" t="n"/>
      <c r="B229" s="32"/>
      <c r="C229" s="33"/>
      <c r="D229" s="33"/>
      <c r="E229" s="34"/>
      <c r="F229" s="35"/>
      <c r="G229" s="36">
        <f>IF(B229="","",MONTH(B229))</f>
        <v/>
      </c>
      <c r="H229" s="36">
        <f>IF(B229="","",YEAR(B229))</f>
        <v/>
      </c>
      <c r="I229" s="37">
        <f>IF(D229="","",IFERROR(INDEX(Listas!$B$2:$B$18,MATCH(D229,Listas!$A$2:$A$18,0)),"Revisar"))</f>
        <v/>
      </c>
      <c r="J229" s="37">
        <f>IF(D229="","",IFERROR(INDEX(Listas!$C$2:$C$18,MATCH(D229,Listas!$A$2:$A$18,0))&amp;"",""))</f>
        <v/>
      </c>
      <c r="K229" s="8" t="n"/>
      <c r="L229" s="1" t="n"/>
    </row>
    <row r="230">
      <c r="A230" s="5" t="n"/>
      <c r="B230" s="38"/>
      <c r="C230" s="39"/>
      <c r="D230" s="39"/>
      <c r="E230" s="40"/>
      <c r="F230" s="41"/>
      <c r="G230" s="42">
        <f>IF(B230="","",MONTH(B230))</f>
        <v/>
      </c>
      <c r="H230" s="42">
        <f>IF(B230="","",YEAR(B230))</f>
        <v/>
      </c>
      <c r="I230" s="43">
        <f>IF(D230="","",IFERROR(INDEX(Listas!$B$2:$B$18,MATCH(D230,Listas!$A$2:$A$18,0)),"Revisar"))</f>
        <v/>
      </c>
      <c r="J230" s="43">
        <f>IF(D230="","",IFERROR(INDEX(Listas!$C$2:$C$18,MATCH(D230,Listas!$A$2:$A$18,0))&amp;"",""))</f>
        <v/>
      </c>
      <c r="K230" s="8" t="n"/>
      <c r="L230" s="1" t="n"/>
    </row>
    <row r="231">
      <c r="A231" s="5" t="n"/>
      <c r="B231" s="32"/>
      <c r="C231" s="33"/>
      <c r="D231" s="33"/>
      <c r="E231" s="34"/>
      <c r="F231" s="35"/>
      <c r="G231" s="36">
        <f>IF(B231="","",MONTH(B231))</f>
        <v/>
      </c>
      <c r="H231" s="36">
        <f>IF(B231="","",YEAR(B231))</f>
        <v/>
      </c>
      <c r="I231" s="37">
        <f>IF(D231="","",IFERROR(INDEX(Listas!$B$2:$B$18,MATCH(D231,Listas!$A$2:$A$18,0)),"Revisar"))</f>
        <v/>
      </c>
      <c r="J231" s="37">
        <f>IF(D231="","",IFERROR(INDEX(Listas!$C$2:$C$18,MATCH(D231,Listas!$A$2:$A$18,0))&amp;"",""))</f>
        <v/>
      </c>
      <c r="K231" s="8" t="n"/>
      <c r="L231" s="1" t="n"/>
    </row>
    <row r="232">
      <c r="A232" s="5" t="n"/>
      <c r="B232" s="38"/>
      <c r="C232" s="39"/>
      <c r="D232" s="39"/>
      <c r="E232" s="40"/>
      <c r="F232" s="41"/>
      <c r="G232" s="42">
        <f>IF(B232="","",MONTH(B232))</f>
        <v/>
      </c>
      <c r="H232" s="42">
        <f>IF(B232="","",YEAR(B232))</f>
        <v/>
      </c>
      <c r="I232" s="43">
        <f>IF(D232="","",IFERROR(INDEX(Listas!$B$2:$B$18,MATCH(D232,Listas!$A$2:$A$18,0)),"Revisar"))</f>
        <v/>
      </c>
      <c r="J232" s="43">
        <f>IF(D232="","",IFERROR(INDEX(Listas!$C$2:$C$18,MATCH(D232,Listas!$A$2:$A$18,0))&amp;"",""))</f>
        <v/>
      </c>
      <c r="K232" s="8" t="n"/>
      <c r="L232" s="1" t="n"/>
    </row>
    <row r="233">
      <c r="A233" s="5" t="n"/>
      <c r="B233" s="32"/>
      <c r="C233" s="33"/>
      <c r="D233" s="33"/>
      <c r="E233" s="34"/>
      <c r="F233" s="35"/>
      <c r="G233" s="36">
        <f>IF(B233="","",MONTH(B233))</f>
        <v/>
      </c>
      <c r="H233" s="36">
        <f>IF(B233="","",YEAR(B233))</f>
        <v/>
      </c>
      <c r="I233" s="37">
        <f>IF(D233="","",IFERROR(INDEX(Listas!$B$2:$B$18,MATCH(D233,Listas!$A$2:$A$18,0)),"Revisar"))</f>
        <v/>
      </c>
      <c r="J233" s="37">
        <f>IF(D233="","",IFERROR(INDEX(Listas!$C$2:$C$18,MATCH(D233,Listas!$A$2:$A$18,0))&amp;"",""))</f>
        <v/>
      </c>
      <c r="K233" s="8" t="n"/>
      <c r="L233" s="1" t="n"/>
    </row>
    <row r="234">
      <c r="A234" s="5" t="n"/>
      <c r="B234" s="38"/>
      <c r="C234" s="39"/>
      <c r="D234" s="39"/>
      <c r="E234" s="40"/>
      <c r="F234" s="41"/>
      <c r="G234" s="42">
        <f>IF(B234="","",MONTH(B234))</f>
        <v/>
      </c>
      <c r="H234" s="42">
        <f>IF(B234="","",YEAR(B234))</f>
        <v/>
      </c>
      <c r="I234" s="43">
        <f>IF(D234="","",IFERROR(INDEX(Listas!$B$2:$B$18,MATCH(D234,Listas!$A$2:$A$18,0)),"Revisar"))</f>
        <v/>
      </c>
      <c r="J234" s="43">
        <f>IF(D234="","",IFERROR(INDEX(Listas!$C$2:$C$18,MATCH(D234,Listas!$A$2:$A$18,0))&amp;"",""))</f>
        <v/>
      </c>
      <c r="K234" s="8" t="n"/>
      <c r="L234" s="1" t="n"/>
    </row>
    <row r="235">
      <c r="A235" s="5" t="n"/>
      <c r="B235" s="32"/>
      <c r="C235" s="33"/>
      <c r="D235" s="33"/>
      <c r="E235" s="34"/>
      <c r="F235" s="35"/>
      <c r="G235" s="36">
        <f>IF(B235="","",MONTH(B235))</f>
        <v/>
      </c>
      <c r="H235" s="36">
        <f>IF(B235="","",YEAR(B235))</f>
        <v/>
      </c>
      <c r="I235" s="37">
        <f>IF(D235="","",IFERROR(INDEX(Listas!$B$2:$B$18,MATCH(D235,Listas!$A$2:$A$18,0)),"Revisar"))</f>
        <v/>
      </c>
      <c r="J235" s="37">
        <f>IF(D235="","",IFERROR(INDEX(Listas!$C$2:$C$18,MATCH(D235,Listas!$A$2:$A$18,0))&amp;"",""))</f>
        <v/>
      </c>
      <c r="K235" s="8" t="n"/>
      <c r="L235" s="1" t="n"/>
    </row>
    <row r="236">
      <c r="A236" s="5" t="n"/>
      <c r="B236" s="38"/>
      <c r="C236" s="39"/>
      <c r="D236" s="39"/>
      <c r="E236" s="40"/>
      <c r="F236" s="41"/>
      <c r="G236" s="42">
        <f>IF(B236="","",MONTH(B236))</f>
        <v/>
      </c>
      <c r="H236" s="42">
        <f>IF(B236="","",YEAR(B236))</f>
        <v/>
      </c>
      <c r="I236" s="43">
        <f>IF(D236="","",IFERROR(INDEX(Listas!$B$2:$B$18,MATCH(D236,Listas!$A$2:$A$18,0)),"Revisar"))</f>
        <v/>
      </c>
      <c r="J236" s="43">
        <f>IF(D236="","",IFERROR(INDEX(Listas!$C$2:$C$18,MATCH(D236,Listas!$A$2:$A$18,0))&amp;"",""))</f>
        <v/>
      </c>
      <c r="K236" s="8" t="n"/>
      <c r="L236" s="1" t="n"/>
    </row>
    <row r="237">
      <c r="A237" s="5" t="n"/>
      <c r="B237" s="32"/>
      <c r="C237" s="33"/>
      <c r="D237" s="33"/>
      <c r="E237" s="34"/>
      <c r="F237" s="35"/>
      <c r="G237" s="36">
        <f>IF(B237="","",MONTH(B237))</f>
        <v/>
      </c>
      <c r="H237" s="36">
        <f>IF(B237="","",YEAR(B237))</f>
        <v/>
      </c>
      <c r="I237" s="37">
        <f>IF(D237="","",IFERROR(INDEX(Listas!$B$2:$B$18,MATCH(D237,Listas!$A$2:$A$18,0)),"Revisar"))</f>
        <v/>
      </c>
      <c r="J237" s="37">
        <f>IF(D237="","",IFERROR(INDEX(Listas!$C$2:$C$18,MATCH(D237,Listas!$A$2:$A$18,0))&amp;"",""))</f>
        <v/>
      </c>
      <c r="K237" s="8" t="n"/>
      <c r="L237" s="1" t="n"/>
    </row>
    <row r="238">
      <c r="A238" s="5" t="n"/>
      <c r="B238" s="38"/>
      <c r="C238" s="39"/>
      <c r="D238" s="39"/>
      <c r="E238" s="40"/>
      <c r="F238" s="41"/>
      <c r="G238" s="42">
        <f>IF(B238="","",MONTH(B238))</f>
        <v/>
      </c>
      <c r="H238" s="42">
        <f>IF(B238="","",YEAR(B238))</f>
        <v/>
      </c>
      <c r="I238" s="43">
        <f>IF(D238="","",IFERROR(INDEX(Listas!$B$2:$B$18,MATCH(D238,Listas!$A$2:$A$18,0)),"Revisar"))</f>
        <v/>
      </c>
      <c r="J238" s="43">
        <f>IF(D238="","",IFERROR(INDEX(Listas!$C$2:$C$18,MATCH(D238,Listas!$A$2:$A$18,0))&amp;"",""))</f>
        <v/>
      </c>
      <c r="K238" s="8" t="n"/>
      <c r="L238" s="1" t="n"/>
    </row>
    <row r="239">
      <c r="A239" s="5" t="n"/>
      <c r="B239" s="32"/>
      <c r="C239" s="33"/>
      <c r="D239" s="33"/>
      <c r="E239" s="34"/>
      <c r="F239" s="35"/>
      <c r="G239" s="36">
        <f>IF(B239="","",MONTH(B239))</f>
        <v/>
      </c>
      <c r="H239" s="36">
        <f>IF(B239="","",YEAR(B239))</f>
        <v/>
      </c>
      <c r="I239" s="37">
        <f>IF(D239="","",IFERROR(INDEX(Listas!$B$2:$B$18,MATCH(D239,Listas!$A$2:$A$18,0)),"Revisar"))</f>
        <v/>
      </c>
      <c r="J239" s="37">
        <f>IF(D239="","",IFERROR(INDEX(Listas!$C$2:$C$18,MATCH(D239,Listas!$A$2:$A$18,0))&amp;"",""))</f>
        <v/>
      </c>
      <c r="K239" s="8" t="n"/>
      <c r="L239" s="1" t="n"/>
    </row>
    <row r="240">
      <c r="A240" s="5" t="n"/>
      <c r="B240" s="38"/>
      <c r="C240" s="39"/>
      <c r="D240" s="39"/>
      <c r="E240" s="40"/>
      <c r="F240" s="41"/>
      <c r="G240" s="42">
        <f>IF(B240="","",MONTH(B240))</f>
        <v/>
      </c>
      <c r="H240" s="42">
        <f>IF(B240="","",YEAR(B240))</f>
        <v/>
      </c>
      <c r="I240" s="43">
        <f>IF(D240="","",IFERROR(INDEX(Listas!$B$2:$B$18,MATCH(D240,Listas!$A$2:$A$18,0)),"Revisar"))</f>
        <v/>
      </c>
      <c r="J240" s="43">
        <f>IF(D240="","",IFERROR(INDEX(Listas!$C$2:$C$18,MATCH(D240,Listas!$A$2:$A$18,0))&amp;"",""))</f>
        <v/>
      </c>
      <c r="K240" s="8" t="n"/>
      <c r="L240" s="1" t="n"/>
    </row>
    <row r="241">
      <c r="A241" s="5" t="n"/>
      <c r="B241" s="32"/>
      <c r="C241" s="33"/>
      <c r="D241" s="33"/>
      <c r="E241" s="34"/>
      <c r="F241" s="35"/>
      <c r="G241" s="36">
        <f>IF(B241="","",MONTH(B241))</f>
        <v/>
      </c>
      <c r="H241" s="36">
        <f>IF(B241="","",YEAR(B241))</f>
        <v/>
      </c>
      <c r="I241" s="37">
        <f>IF(D241="","",IFERROR(INDEX(Listas!$B$2:$B$18,MATCH(D241,Listas!$A$2:$A$18,0)),"Revisar"))</f>
        <v/>
      </c>
      <c r="J241" s="37">
        <f>IF(D241="","",IFERROR(INDEX(Listas!$C$2:$C$18,MATCH(D241,Listas!$A$2:$A$18,0))&amp;"",""))</f>
        <v/>
      </c>
      <c r="K241" s="8" t="n"/>
      <c r="L241" s="1" t="n"/>
    </row>
    <row r="242">
      <c r="A242" s="5" t="n"/>
      <c r="B242" s="38"/>
      <c r="C242" s="39"/>
      <c r="D242" s="39"/>
      <c r="E242" s="40"/>
      <c r="F242" s="41"/>
      <c r="G242" s="42">
        <f>IF(B242="","",MONTH(B242))</f>
        <v/>
      </c>
      <c r="H242" s="42">
        <f>IF(B242="","",YEAR(B242))</f>
        <v/>
      </c>
      <c r="I242" s="43">
        <f>IF(D242="","",IFERROR(INDEX(Listas!$B$2:$B$18,MATCH(D242,Listas!$A$2:$A$18,0)),"Revisar"))</f>
        <v/>
      </c>
      <c r="J242" s="43">
        <f>IF(D242="","",IFERROR(INDEX(Listas!$C$2:$C$18,MATCH(D242,Listas!$A$2:$A$18,0))&amp;"",""))</f>
        <v/>
      </c>
      <c r="K242" s="8" t="n"/>
      <c r="L242" s="1" t="n"/>
    </row>
    <row r="243">
      <c r="A243" s="5" t="n"/>
      <c r="B243" s="32"/>
      <c r="C243" s="33"/>
      <c r="D243" s="33"/>
      <c r="E243" s="34"/>
      <c r="F243" s="35"/>
      <c r="G243" s="36">
        <f>IF(B243="","",MONTH(B243))</f>
        <v/>
      </c>
      <c r="H243" s="36">
        <f>IF(B243="","",YEAR(B243))</f>
        <v/>
      </c>
      <c r="I243" s="37">
        <f>IF(D243="","",IFERROR(INDEX(Listas!$B$2:$B$18,MATCH(D243,Listas!$A$2:$A$18,0)),"Revisar"))</f>
        <v/>
      </c>
      <c r="J243" s="37">
        <f>IF(D243="","",IFERROR(INDEX(Listas!$C$2:$C$18,MATCH(D243,Listas!$A$2:$A$18,0))&amp;"",""))</f>
        <v/>
      </c>
      <c r="K243" s="8" t="n"/>
      <c r="L243" s="1" t="n"/>
    </row>
    <row r="244">
      <c r="A244" s="5" t="n"/>
      <c r="B244" s="38"/>
      <c r="C244" s="39"/>
      <c r="D244" s="39"/>
      <c r="E244" s="40"/>
      <c r="F244" s="41"/>
      <c r="G244" s="42">
        <f>IF(B244="","",MONTH(B244))</f>
        <v/>
      </c>
      <c r="H244" s="42">
        <f>IF(B244="","",YEAR(B244))</f>
        <v/>
      </c>
      <c r="I244" s="43">
        <f>IF(D244="","",IFERROR(INDEX(Listas!$B$2:$B$18,MATCH(D244,Listas!$A$2:$A$18,0)),"Revisar"))</f>
        <v/>
      </c>
      <c r="J244" s="43">
        <f>IF(D244="","",IFERROR(INDEX(Listas!$C$2:$C$18,MATCH(D244,Listas!$A$2:$A$18,0))&amp;"",""))</f>
        <v/>
      </c>
      <c r="K244" s="8" t="n"/>
      <c r="L244" s="1" t="n"/>
    </row>
    <row r="245">
      <c r="A245" s="5" t="n"/>
      <c r="B245" s="32"/>
      <c r="C245" s="33"/>
      <c r="D245" s="33"/>
      <c r="E245" s="34"/>
      <c r="F245" s="35"/>
      <c r="G245" s="36">
        <f>IF(B245="","",MONTH(B245))</f>
        <v/>
      </c>
      <c r="H245" s="36">
        <f>IF(B245="","",YEAR(B245))</f>
        <v/>
      </c>
      <c r="I245" s="37">
        <f>IF(D245="","",IFERROR(INDEX(Listas!$B$2:$B$18,MATCH(D245,Listas!$A$2:$A$18,0)),"Revisar"))</f>
        <v/>
      </c>
      <c r="J245" s="37">
        <f>IF(D245="","",IFERROR(INDEX(Listas!$C$2:$C$18,MATCH(D245,Listas!$A$2:$A$18,0))&amp;"",""))</f>
        <v/>
      </c>
      <c r="K245" s="8" t="n"/>
      <c r="L245" s="1" t="n"/>
    </row>
    <row r="246">
      <c r="A246" s="5" t="n"/>
      <c r="B246" s="38"/>
      <c r="C246" s="39"/>
      <c r="D246" s="39"/>
      <c r="E246" s="40"/>
      <c r="F246" s="41"/>
      <c r="G246" s="42">
        <f>IF(B246="","",MONTH(B246))</f>
        <v/>
      </c>
      <c r="H246" s="42">
        <f>IF(B246="","",YEAR(B246))</f>
        <v/>
      </c>
      <c r="I246" s="43">
        <f>IF(D246="","",IFERROR(INDEX(Listas!$B$2:$B$18,MATCH(D246,Listas!$A$2:$A$18,0)),"Revisar"))</f>
        <v/>
      </c>
      <c r="J246" s="43">
        <f>IF(D246="","",IFERROR(INDEX(Listas!$C$2:$C$18,MATCH(D246,Listas!$A$2:$A$18,0))&amp;"",""))</f>
        <v/>
      </c>
      <c r="K246" s="8" t="n"/>
      <c r="L246" s="1" t="n"/>
    </row>
    <row r="247">
      <c r="A247" s="5" t="n"/>
      <c r="B247" s="32"/>
      <c r="C247" s="33"/>
      <c r="D247" s="33"/>
      <c r="E247" s="34"/>
      <c r="F247" s="35"/>
      <c r="G247" s="36">
        <f>IF(B247="","",MONTH(B247))</f>
        <v/>
      </c>
      <c r="H247" s="36">
        <f>IF(B247="","",YEAR(B247))</f>
        <v/>
      </c>
      <c r="I247" s="37">
        <f>IF(D247="","",IFERROR(INDEX(Listas!$B$2:$B$18,MATCH(D247,Listas!$A$2:$A$18,0)),"Revisar"))</f>
        <v/>
      </c>
      <c r="J247" s="37">
        <f>IF(D247="","",IFERROR(INDEX(Listas!$C$2:$C$18,MATCH(D247,Listas!$A$2:$A$18,0))&amp;"",""))</f>
        <v/>
      </c>
      <c r="K247" s="8" t="n"/>
      <c r="L247" s="1" t="n"/>
    </row>
    <row r="248">
      <c r="A248" s="5" t="n"/>
      <c r="B248" s="38"/>
      <c r="C248" s="39"/>
      <c r="D248" s="39"/>
      <c r="E248" s="40"/>
      <c r="F248" s="41"/>
      <c r="G248" s="42">
        <f>IF(B248="","",MONTH(B248))</f>
        <v/>
      </c>
      <c r="H248" s="42">
        <f>IF(B248="","",YEAR(B248))</f>
        <v/>
      </c>
      <c r="I248" s="43">
        <f>IF(D248="","",IFERROR(INDEX(Listas!$B$2:$B$18,MATCH(D248,Listas!$A$2:$A$18,0)),"Revisar"))</f>
        <v/>
      </c>
      <c r="J248" s="43">
        <f>IF(D248="","",IFERROR(INDEX(Listas!$C$2:$C$18,MATCH(D248,Listas!$A$2:$A$18,0))&amp;"",""))</f>
        <v/>
      </c>
      <c r="K248" s="8" t="n"/>
      <c r="L248" s="1" t="n"/>
    </row>
    <row r="249">
      <c r="A249" s="5" t="n"/>
      <c r="B249" s="32"/>
      <c r="C249" s="33"/>
      <c r="D249" s="33"/>
      <c r="E249" s="34"/>
      <c r="F249" s="35"/>
      <c r="G249" s="36">
        <f>IF(B249="","",MONTH(B249))</f>
        <v/>
      </c>
      <c r="H249" s="36">
        <f>IF(B249="","",YEAR(B249))</f>
        <v/>
      </c>
      <c r="I249" s="37">
        <f>IF(D249="","",IFERROR(INDEX(Listas!$B$2:$B$18,MATCH(D249,Listas!$A$2:$A$18,0)),"Revisar"))</f>
        <v/>
      </c>
      <c r="J249" s="37">
        <f>IF(D249="","",IFERROR(INDEX(Listas!$C$2:$C$18,MATCH(D249,Listas!$A$2:$A$18,0))&amp;"",""))</f>
        <v/>
      </c>
      <c r="K249" s="8" t="n"/>
      <c r="L249" s="1" t="n"/>
    </row>
    <row r="250">
      <c r="A250" s="5" t="n"/>
      <c r="B250" s="38"/>
      <c r="C250" s="39"/>
      <c r="D250" s="39"/>
      <c r="E250" s="40"/>
      <c r="F250" s="41"/>
      <c r="G250" s="42">
        <f>IF(B250="","",MONTH(B250))</f>
        <v/>
      </c>
      <c r="H250" s="42">
        <f>IF(B250="","",YEAR(B250))</f>
        <v/>
      </c>
      <c r="I250" s="43">
        <f>IF(D250="","",IFERROR(INDEX(Listas!$B$2:$B$18,MATCH(D250,Listas!$A$2:$A$18,0)),"Revisar"))</f>
        <v/>
      </c>
      <c r="J250" s="43">
        <f>IF(D250="","",IFERROR(INDEX(Listas!$C$2:$C$18,MATCH(D250,Listas!$A$2:$A$18,0))&amp;"",""))</f>
        <v/>
      </c>
      <c r="K250" s="8" t="n"/>
      <c r="L250" s="1" t="n"/>
    </row>
    <row r="251">
      <c r="A251" s="5" t="n"/>
      <c r="B251" s="32"/>
      <c r="C251" s="33"/>
      <c r="D251" s="33"/>
      <c r="E251" s="34"/>
      <c r="F251" s="35"/>
      <c r="G251" s="36">
        <f>IF(B251="","",MONTH(B251))</f>
        <v/>
      </c>
      <c r="H251" s="36">
        <f>IF(B251="","",YEAR(B251))</f>
        <v/>
      </c>
      <c r="I251" s="37">
        <f>IF(D251="","",IFERROR(INDEX(Listas!$B$2:$B$18,MATCH(D251,Listas!$A$2:$A$18,0)),"Revisar"))</f>
        <v/>
      </c>
      <c r="J251" s="37">
        <f>IF(D251="","",IFERROR(INDEX(Listas!$C$2:$C$18,MATCH(D251,Listas!$A$2:$A$18,0))&amp;"",""))</f>
        <v/>
      </c>
      <c r="K251" s="8" t="n"/>
      <c r="L251" s="1" t="n"/>
    </row>
    <row r="252">
      <c r="A252" s="5" t="n"/>
      <c r="B252" s="38"/>
      <c r="C252" s="39"/>
      <c r="D252" s="39"/>
      <c r="E252" s="40"/>
      <c r="F252" s="41"/>
      <c r="G252" s="42">
        <f>IF(B252="","",MONTH(B252))</f>
        <v/>
      </c>
      <c r="H252" s="42">
        <f>IF(B252="","",YEAR(B252))</f>
        <v/>
      </c>
      <c r="I252" s="43">
        <f>IF(D252="","",IFERROR(INDEX(Listas!$B$2:$B$18,MATCH(D252,Listas!$A$2:$A$18,0)),"Revisar"))</f>
        <v/>
      </c>
      <c r="J252" s="43">
        <f>IF(D252="","",IFERROR(INDEX(Listas!$C$2:$C$18,MATCH(D252,Listas!$A$2:$A$18,0))&amp;"",""))</f>
        <v/>
      </c>
      <c r="K252" s="8" t="n"/>
      <c r="L252" s="1" t="n"/>
    </row>
    <row r="253">
      <c r="A253" s="5" t="n"/>
      <c r="B253" s="32"/>
      <c r="C253" s="33"/>
      <c r="D253" s="33"/>
      <c r="E253" s="34"/>
      <c r="F253" s="35"/>
      <c r="G253" s="36">
        <f>IF(B253="","",MONTH(B253))</f>
        <v/>
      </c>
      <c r="H253" s="36">
        <f>IF(B253="","",YEAR(B253))</f>
        <v/>
      </c>
      <c r="I253" s="37">
        <f>IF(D253="","",IFERROR(INDEX(Listas!$B$2:$B$18,MATCH(D253,Listas!$A$2:$A$18,0)),"Revisar"))</f>
        <v/>
      </c>
      <c r="J253" s="37">
        <f>IF(D253="","",IFERROR(INDEX(Listas!$C$2:$C$18,MATCH(D253,Listas!$A$2:$A$18,0))&amp;"",""))</f>
        <v/>
      </c>
      <c r="K253" s="8" t="n"/>
      <c r="L253" s="1" t="n"/>
    </row>
    <row r="254">
      <c r="A254" s="5" t="n"/>
      <c r="B254" s="38"/>
      <c r="C254" s="39"/>
      <c r="D254" s="39"/>
      <c r="E254" s="40"/>
      <c r="F254" s="41"/>
      <c r="G254" s="42">
        <f>IF(B254="","",MONTH(B254))</f>
        <v/>
      </c>
      <c r="H254" s="42">
        <f>IF(B254="","",YEAR(B254))</f>
        <v/>
      </c>
      <c r="I254" s="43">
        <f>IF(D254="","",IFERROR(INDEX(Listas!$B$2:$B$18,MATCH(D254,Listas!$A$2:$A$18,0)),"Revisar"))</f>
        <v/>
      </c>
      <c r="J254" s="43">
        <f>IF(D254="","",IFERROR(INDEX(Listas!$C$2:$C$18,MATCH(D254,Listas!$A$2:$A$18,0))&amp;"",""))</f>
        <v/>
      </c>
      <c r="K254" s="8" t="n"/>
      <c r="L254" s="1" t="n"/>
    </row>
    <row r="255">
      <c r="A255" s="5" t="n"/>
      <c r="B255" s="32"/>
      <c r="C255" s="33"/>
      <c r="D255" s="33"/>
      <c r="E255" s="34"/>
      <c r="F255" s="35"/>
      <c r="G255" s="36">
        <f>IF(B255="","",MONTH(B255))</f>
        <v/>
      </c>
      <c r="H255" s="36">
        <f>IF(B255="","",YEAR(B255))</f>
        <v/>
      </c>
      <c r="I255" s="37">
        <f>IF(D255="","",IFERROR(INDEX(Listas!$B$2:$B$18,MATCH(D255,Listas!$A$2:$A$18,0)),"Revisar"))</f>
        <v/>
      </c>
      <c r="J255" s="37">
        <f>IF(D255="","",IFERROR(INDEX(Listas!$C$2:$C$18,MATCH(D255,Listas!$A$2:$A$18,0))&amp;"",""))</f>
        <v/>
      </c>
      <c r="K255" s="8" t="n"/>
      <c r="L255" s="1" t="n"/>
    </row>
    <row r="256">
      <c r="A256" s="5" t="n"/>
      <c r="B256" s="38"/>
      <c r="C256" s="39"/>
      <c r="D256" s="39"/>
      <c r="E256" s="40"/>
      <c r="F256" s="41"/>
      <c r="G256" s="42">
        <f>IF(B256="","",MONTH(B256))</f>
        <v/>
      </c>
      <c r="H256" s="42">
        <f>IF(B256="","",YEAR(B256))</f>
        <v/>
      </c>
      <c r="I256" s="43">
        <f>IF(D256="","",IFERROR(INDEX(Listas!$B$2:$B$18,MATCH(D256,Listas!$A$2:$A$18,0)),"Revisar"))</f>
        <v/>
      </c>
      <c r="J256" s="43">
        <f>IF(D256="","",IFERROR(INDEX(Listas!$C$2:$C$18,MATCH(D256,Listas!$A$2:$A$18,0))&amp;"",""))</f>
        <v/>
      </c>
      <c r="K256" s="8" t="n"/>
      <c r="L256" s="1" t="n"/>
    </row>
    <row r="257">
      <c r="A257" s="5" t="n"/>
      <c r="B257" s="32"/>
      <c r="C257" s="33"/>
      <c r="D257" s="33"/>
      <c r="E257" s="34"/>
      <c r="F257" s="35"/>
      <c r="G257" s="36">
        <f>IF(B257="","",MONTH(B257))</f>
        <v/>
      </c>
      <c r="H257" s="36">
        <f>IF(B257="","",YEAR(B257))</f>
        <v/>
      </c>
      <c r="I257" s="37">
        <f>IF(D257="","",IFERROR(INDEX(Listas!$B$2:$B$18,MATCH(D257,Listas!$A$2:$A$18,0)),"Revisar"))</f>
        <v/>
      </c>
      <c r="J257" s="37">
        <f>IF(D257="","",IFERROR(INDEX(Listas!$C$2:$C$18,MATCH(D257,Listas!$A$2:$A$18,0))&amp;"",""))</f>
        <v/>
      </c>
      <c r="K257" s="8" t="n"/>
      <c r="L257" s="1" t="n"/>
    </row>
    <row r="258">
      <c r="A258" s="5" t="n"/>
      <c r="B258" s="38"/>
      <c r="C258" s="39"/>
      <c r="D258" s="39"/>
      <c r="E258" s="40"/>
      <c r="F258" s="41"/>
      <c r="G258" s="42">
        <f>IF(B258="","",MONTH(B258))</f>
        <v/>
      </c>
      <c r="H258" s="42">
        <f>IF(B258="","",YEAR(B258))</f>
        <v/>
      </c>
      <c r="I258" s="43">
        <f>IF(D258="","",IFERROR(INDEX(Listas!$B$2:$B$18,MATCH(D258,Listas!$A$2:$A$18,0)),"Revisar"))</f>
        <v/>
      </c>
      <c r="J258" s="43">
        <f>IF(D258="","",IFERROR(INDEX(Listas!$C$2:$C$18,MATCH(D258,Listas!$A$2:$A$18,0))&amp;"",""))</f>
        <v/>
      </c>
      <c r="K258" s="8" t="n"/>
      <c r="L258" s="1" t="n"/>
    </row>
    <row r="259">
      <c r="A259" s="5" t="n"/>
      <c r="B259" s="32"/>
      <c r="C259" s="33"/>
      <c r="D259" s="33"/>
      <c r="E259" s="34"/>
      <c r="F259" s="35"/>
      <c r="G259" s="36">
        <f>IF(B259="","",MONTH(B259))</f>
        <v/>
      </c>
      <c r="H259" s="36">
        <f>IF(B259="","",YEAR(B259))</f>
        <v/>
      </c>
      <c r="I259" s="37">
        <f>IF(D259="","",IFERROR(INDEX(Listas!$B$2:$B$18,MATCH(D259,Listas!$A$2:$A$18,0)),"Revisar"))</f>
        <v/>
      </c>
      <c r="J259" s="37">
        <f>IF(D259="","",IFERROR(INDEX(Listas!$C$2:$C$18,MATCH(D259,Listas!$A$2:$A$18,0))&amp;"",""))</f>
        <v/>
      </c>
      <c r="K259" s="8" t="n"/>
      <c r="L259" s="1" t="n"/>
    </row>
    <row r="260">
      <c r="A260" s="5" t="n"/>
      <c r="B260" s="38"/>
      <c r="C260" s="39"/>
      <c r="D260" s="39"/>
      <c r="E260" s="40"/>
      <c r="F260" s="41"/>
      <c r="G260" s="42">
        <f>IF(B260="","",MONTH(B260))</f>
        <v/>
      </c>
      <c r="H260" s="42">
        <f>IF(B260="","",YEAR(B260))</f>
        <v/>
      </c>
      <c r="I260" s="43">
        <f>IF(D260="","",IFERROR(INDEX(Listas!$B$2:$B$18,MATCH(D260,Listas!$A$2:$A$18,0)),"Revisar"))</f>
        <v/>
      </c>
      <c r="J260" s="43">
        <f>IF(D260="","",IFERROR(INDEX(Listas!$C$2:$C$18,MATCH(D260,Listas!$A$2:$A$18,0))&amp;"",""))</f>
        <v/>
      </c>
      <c r="K260" s="8" t="n"/>
      <c r="L260" s="1" t="n"/>
    </row>
    <row r="261">
      <c r="A261" s="5" t="n"/>
      <c r="B261" s="32"/>
      <c r="C261" s="33"/>
      <c r="D261" s="33"/>
      <c r="E261" s="34"/>
      <c r="F261" s="35"/>
      <c r="G261" s="36">
        <f>IF(B261="","",MONTH(B261))</f>
        <v/>
      </c>
      <c r="H261" s="36">
        <f>IF(B261="","",YEAR(B261))</f>
        <v/>
      </c>
      <c r="I261" s="37">
        <f>IF(D261="","",IFERROR(INDEX(Listas!$B$2:$B$18,MATCH(D261,Listas!$A$2:$A$18,0)),"Revisar"))</f>
        <v/>
      </c>
      <c r="J261" s="37">
        <f>IF(D261="","",IFERROR(INDEX(Listas!$C$2:$C$18,MATCH(D261,Listas!$A$2:$A$18,0))&amp;"",""))</f>
        <v/>
      </c>
      <c r="K261" s="8" t="n"/>
      <c r="L261" s="1" t="n"/>
    </row>
    <row r="262">
      <c r="A262" s="5" t="n"/>
      <c r="B262" s="38"/>
      <c r="C262" s="39"/>
      <c r="D262" s="39"/>
      <c r="E262" s="40"/>
      <c r="F262" s="41"/>
      <c r="G262" s="42">
        <f>IF(B262="","",MONTH(B262))</f>
        <v/>
      </c>
      <c r="H262" s="42">
        <f>IF(B262="","",YEAR(B262))</f>
        <v/>
      </c>
      <c r="I262" s="43">
        <f>IF(D262="","",IFERROR(INDEX(Listas!$B$2:$B$18,MATCH(D262,Listas!$A$2:$A$18,0)),"Revisar"))</f>
        <v/>
      </c>
      <c r="J262" s="43">
        <f>IF(D262="","",IFERROR(INDEX(Listas!$C$2:$C$18,MATCH(D262,Listas!$A$2:$A$18,0))&amp;"",""))</f>
        <v/>
      </c>
      <c r="K262" s="8" t="n"/>
      <c r="L262" s="1" t="n"/>
    </row>
    <row r="263">
      <c r="A263" s="5" t="n"/>
      <c r="B263" s="32"/>
      <c r="C263" s="33"/>
      <c r="D263" s="33"/>
      <c r="E263" s="34"/>
      <c r="F263" s="35"/>
      <c r="G263" s="36">
        <f>IF(B263="","",MONTH(B263))</f>
        <v/>
      </c>
      <c r="H263" s="36">
        <f>IF(B263="","",YEAR(B263))</f>
        <v/>
      </c>
      <c r="I263" s="37">
        <f>IF(D263="","",IFERROR(INDEX(Listas!$B$2:$B$18,MATCH(D263,Listas!$A$2:$A$18,0)),"Revisar"))</f>
        <v/>
      </c>
      <c r="J263" s="37">
        <f>IF(D263="","",IFERROR(INDEX(Listas!$C$2:$C$18,MATCH(D263,Listas!$A$2:$A$18,0))&amp;"",""))</f>
        <v/>
      </c>
      <c r="K263" s="8" t="n"/>
      <c r="L263" s="1" t="n"/>
    </row>
    <row r="264">
      <c r="A264" s="5" t="n"/>
      <c r="B264" s="38"/>
      <c r="C264" s="39"/>
      <c r="D264" s="39"/>
      <c r="E264" s="40"/>
      <c r="F264" s="41"/>
      <c r="G264" s="42">
        <f>IF(B264="","",MONTH(B264))</f>
        <v/>
      </c>
      <c r="H264" s="42">
        <f>IF(B264="","",YEAR(B264))</f>
        <v/>
      </c>
      <c r="I264" s="43">
        <f>IF(D264="","",IFERROR(INDEX(Listas!$B$2:$B$18,MATCH(D264,Listas!$A$2:$A$18,0)),"Revisar"))</f>
        <v/>
      </c>
      <c r="J264" s="43">
        <f>IF(D264="","",IFERROR(INDEX(Listas!$C$2:$C$18,MATCH(D264,Listas!$A$2:$A$18,0))&amp;"",""))</f>
        <v/>
      </c>
      <c r="K264" s="8" t="n"/>
      <c r="L264" s="1" t="n"/>
    </row>
    <row r="265">
      <c r="A265" s="5" t="n"/>
      <c r="B265" s="32"/>
      <c r="C265" s="33"/>
      <c r="D265" s="33"/>
      <c r="E265" s="34"/>
      <c r="F265" s="35"/>
      <c r="G265" s="36">
        <f>IF(B265="","",MONTH(B265))</f>
        <v/>
      </c>
      <c r="H265" s="36">
        <f>IF(B265="","",YEAR(B265))</f>
        <v/>
      </c>
      <c r="I265" s="37">
        <f>IF(D265="","",IFERROR(INDEX(Listas!$B$2:$B$18,MATCH(D265,Listas!$A$2:$A$18,0)),"Revisar"))</f>
        <v/>
      </c>
      <c r="J265" s="37">
        <f>IF(D265="","",IFERROR(INDEX(Listas!$C$2:$C$18,MATCH(D265,Listas!$A$2:$A$18,0))&amp;"",""))</f>
        <v/>
      </c>
      <c r="K265" s="8" t="n"/>
      <c r="L265" s="1" t="n"/>
    </row>
    <row r="266">
      <c r="A266" s="5" t="n"/>
      <c r="B266" s="38"/>
      <c r="C266" s="39"/>
      <c r="D266" s="39"/>
      <c r="E266" s="40"/>
      <c r="F266" s="41"/>
      <c r="G266" s="42">
        <f>IF(B266="","",MONTH(B266))</f>
        <v/>
      </c>
      <c r="H266" s="42">
        <f>IF(B266="","",YEAR(B266))</f>
        <v/>
      </c>
      <c r="I266" s="43">
        <f>IF(D266="","",IFERROR(INDEX(Listas!$B$2:$B$18,MATCH(D266,Listas!$A$2:$A$18,0)),"Revisar"))</f>
        <v/>
      </c>
      <c r="J266" s="43">
        <f>IF(D266="","",IFERROR(INDEX(Listas!$C$2:$C$18,MATCH(D266,Listas!$A$2:$A$18,0))&amp;"",""))</f>
        <v/>
      </c>
      <c r="K266" s="8" t="n"/>
      <c r="L266" s="1" t="n"/>
    </row>
    <row r="267">
      <c r="A267" s="5" t="n"/>
      <c r="B267" s="32"/>
      <c r="C267" s="33"/>
      <c r="D267" s="33"/>
      <c r="E267" s="34"/>
      <c r="F267" s="35"/>
      <c r="G267" s="36">
        <f>IF(B267="","",MONTH(B267))</f>
        <v/>
      </c>
      <c r="H267" s="36">
        <f>IF(B267="","",YEAR(B267))</f>
        <v/>
      </c>
      <c r="I267" s="37">
        <f>IF(D267="","",IFERROR(INDEX(Listas!$B$2:$B$18,MATCH(D267,Listas!$A$2:$A$18,0)),"Revisar"))</f>
        <v/>
      </c>
      <c r="J267" s="37">
        <f>IF(D267="","",IFERROR(INDEX(Listas!$C$2:$C$18,MATCH(D267,Listas!$A$2:$A$18,0))&amp;"",""))</f>
        <v/>
      </c>
      <c r="K267" s="8" t="n"/>
      <c r="L267" s="1" t="n"/>
    </row>
    <row r="268">
      <c r="A268" s="5" t="n"/>
      <c r="B268" s="38"/>
      <c r="C268" s="39"/>
      <c r="D268" s="39"/>
      <c r="E268" s="40"/>
      <c r="F268" s="41"/>
      <c r="G268" s="42">
        <f>IF(B268="","",MONTH(B268))</f>
        <v/>
      </c>
      <c r="H268" s="42">
        <f>IF(B268="","",YEAR(B268))</f>
        <v/>
      </c>
      <c r="I268" s="43">
        <f>IF(D268="","",IFERROR(INDEX(Listas!$B$2:$B$18,MATCH(D268,Listas!$A$2:$A$18,0)),"Revisar"))</f>
        <v/>
      </c>
      <c r="J268" s="43">
        <f>IF(D268="","",IFERROR(INDEX(Listas!$C$2:$C$18,MATCH(D268,Listas!$A$2:$A$18,0))&amp;"",""))</f>
        <v/>
      </c>
      <c r="K268" s="8" t="n"/>
      <c r="L268" s="1" t="n"/>
    </row>
    <row r="269">
      <c r="A269" s="5" t="n"/>
      <c r="B269" s="32"/>
      <c r="C269" s="33"/>
      <c r="D269" s="33"/>
      <c r="E269" s="34"/>
      <c r="F269" s="35"/>
      <c r="G269" s="36">
        <f>IF(B269="","",MONTH(B269))</f>
        <v/>
      </c>
      <c r="H269" s="36">
        <f>IF(B269="","",YEAR(B269))</f>
        <v/>
      </c>
      <c r="I269" s="37">
        <f>IF(D269="","",IFERROR(INDEX(Listas!$B$2:$B$18,MATCH(D269,Listas!$A$2:$A$18,0)),"Revisar"))</f>
        <v/>
      </c>
      <c r="J269" s="37">
        <f>IF(D269="","",IFERROR(INDEX(Listas!$C$2:$C$18,MATCH(D269,Listas!$A$2:$A$18,0))&amp;"",""))</f>
        <v/>
      </c>
      <c r="K269" s="8" t="n"/>
      <c r="L269" s="1" t="n"/>
    </row>
    <row r="270">
      <c r="A270" s="5" t="n"/>
      <c r="B270" s="38"/>
      <c r="C270" s="39"/>
      <c r="D270" s="39"/>
      <c r="E270" s="40"/>
      <c r="F270" s="41"/>
      <c r="G270" s="42">
        <f>IF(B270="","",MONTH(B270))</f>
        <v/>
      </c>
      <c r="H270" s="42">
        <f>IF(B270="","",YEAR(B270))</f>
        <v/>
      </c>
      <c r="I270" s="43">
        <f>IF(D270="","",IFERROR(INDEX(Listas!$B$2:$B$18,MATCH(D270,Listas!$A$2:$A$18,0)),"Revisar"))</f>
        <v/>
      </c>
      <c r="J270" s="43">
        <f>IF(D270="","",IFERROR(INDEX(Listas!$C$2:$C$18,MATCH(D270,Listas!$A$2:$A$18,0))&amp;"",""))</f>
        <v/>
      </c>
      <c r="K270" s="8" t="n"/>
      <c r="L270" s="1" t="n"/>
    </row>
    <row r="271">
      <c r="A271" s="5" t="n"/>
      <c r="B271" s="32"/>
      <c r="C271" s="33"/>
      <c r="D271" s="33"/>
      <c r="E271" s="34"/>
      <c r="F271" s="35"/>
      <c r="G271" s="36">
        <f>IF(B271="","",MONTH(B271))</f>
        <v/>
      </c>
      <c r="H271" s="36">
        <f>IF(B271="","",YEAR(B271))</f>
        <v/>
      </c>
      <c r="I271" s="37">
        <f>IF(D271="","",IFERROR(INDEX(Listas!$B$2:$B$18,MATCH(D271,Listas!$A$2:$A$18,0)),"Revisar"))</f>
        <v/>
      </c>
      <c r="J271" s="37">
        <f>IF(D271="","",IFERROR(INDEX(Listas!$C$2:$C$18,MATCH(D271,Listas!$A$2:$A$18,0))&amp;"",""))</f>
        <v/>
      </c>
      <c r="K271" s="8" t="n"/>
      <c r="L271" s="1" t="n"/>
    </row>
    <row r="272">
      <c r="A272" s="5" t="n"/>
      <c r="B272" s="38"/>
      <c r="C272" s="39"/>
      <c r="D272" s="39"/>
      <c r="E272" s="40"/>
      <c r="F272" s="41"/>
      <c r="G272" s="42">
        <f>IF(B272="","",MONTH(B272))</f>
        <v/>
      </c>
      <c r="H272" s="42">
        <f>IF(B272="","",YEAR(B272))</f>
        <v/>
      </c>
      <c r="I272" s="43">
        <f>IF(D272="","",IFERROR(INDEX(Listas!$B$2:$B$18,MATCH(D272,Listas!$A$2:$A$18,0)),"Revisar"))</f>
        <v/>
      </c>
      <c r="J272" s="43">
        <f>IF(D272="","",IFERROR(INDEX(Listas!$C$2:$C$18,MATCH(D272,Listas!$A$2:$A$18,0))&amp;"",""))</f>
        <v/>
      </c>
      <c r="K272" s="8" t="n"/>
      <c r="L272" s="1" t="n"/>
    </row>
    <row r="273">
      <c r="A273" s="5" t="n"/>
      <c r="B273" s="32"/>
      <c r="C273" s="33"/>
      <c r="D273" s="33"/>
      <c r="E273" s="34"/>
      <c r="F273" s="35"/>
      <c r="G273" s="36">
        <f>IF(B273="","",MONTH(B273))</f>
        <v/>
      </c>
      <c r="H273" s="36">
        <f>IF(B273="","",YEAR(B273))</f>
        <v/>
      </c>
      <c r="I273" s="37">
        <f>IF(D273="","",IFERROR(INDEX(Listas!$B$2:$B$18,MATCH(D273,Listas!$A$2:$A$18,0)),"Revisar"))</f>
        <v/>
      </c>
      <c r="J273" s="37">
        <f>IF(D273="","",IFERROR(INDEX(Listas!$C$2:$C$18,MATCH(D273,Listas!$A$2:$A$18,0))&amp;"",""))</f>
        <v/>
      </c>
      <c r="K273" s="8" t="n"/>
      <c r="L273" s="1" t="n"/>
    </row>
    <row r="274">
      <c r="A274" s="5" t="n"/>
      <c r="B274" s="38"/>
      <c r="C274" s="39"/>
      <c r="D274" s="39"/>
      <c r="E274" s="40"/>
      <c r="F274" s="41"/>
      <c r="G274" s="42">
        <f>IF(B274="","",MONTH(B274))</f>
        <v/>
      </c>
      <c r="H274" s="42">
        <f>IF(B274="","",YEAR(B274))</f>
        <v/>
      </c>
      <c r="I274" s="43">
        <f>IF(D274="","",IFERROR(INDEX(Listas!$B$2:$B$18,MATCH(D274,Listas!$A$2:$A$18,0)),"Revisar"))</f>
        <v/>
      </c>
      <c r="J274" s="43">
        <f>IF(D274="","",IFERROR(INDEX(Listas!$C$2:$C$18,MATCH(D274,Listas!$A$2:$A$18,0))&amp;"",""))</f>
        <v/>
      </c>
      <c r="K274" s="8" t="n"/>
      <c r="L274" s="1" t="n"/>
    </row>
    <row r="275">
      <c r="A275" s="5" t="n"/>
      <c r="B275" s="32"/>
      <c r="C275" s="33"/>
      <c r="D275" s="33"/>
      <c r="E275" s="34"/>
      <c r="F275" s="35"/>
      <c r="G275" s="36">
        <f>IF(B275="","",MONTH(B275))</f>
        <v/>
      </c>
      <c r="H275" s="36">
        <f>IF(B275="","",YEAR(B275))</f>
        <v/>
      </c>
      <c r="I275" s="37">
        <f>IF(D275="","",IFERROR(INDEX(Listas!$B$2:$B$18,MATCH(D275,Listas!$A$2:$A$18,0)),"Revisar"))</f>
        <v/>
      </c>
      <c r="J275" s="37">
        <f>IF(D275="","",IFERROR(INDEX(Listas!$C$2:$C$18,MATCH(D275,Listas!$A$2:$A$18,0))&amp;"",""))</f>
        <v/>
      </c>
      <c r="K275" s="8" t="n"/>
      <c r="L275" s="1" t="n"/>
    </row>
    <row r="276">
      <c r="A276" s="5" t="n"/>
      <c r="B276" s="38"/>
      <c r="C276" s="39"/>
      <c r="D276" s="39"/>
      <c r="E276" s="40"/>
      <c r="F276" s="41"/>
      <c r="G276" s="42">
        <f>IF(B276="","",MONTH(B276))</f>
        <v/>
      </c>
      <c r="H276" s="42">
        <f>IF(B276="","",YEAR(B276))</f>
        <v/>
      </c>
      <c r="I276" s="43">
        <f>IF(D276="","",IFERROR(INDEX(Listas!$B$2:$B$18,MATCH(D276,Listas!$A$2:$A$18,0)),"Revisar"))</f>
        <v/>
      </c>
      <c r="J276" s="43">
        <f>IF(D276="","",IFERROR(INDEX(Listas!$C$2:$C$18,MATCH(D276,Listas!$A$2:$A$18,0))&amp;"",""))</f>
        <v/>
      </c>
      <c r="K276" s="8" t="n"/>
      <c r="L276" s="1" t="n"/>
    </row>
    <row r="277">
      <c r="A277" s="5" t="n"/>
      <c r="B277" s="32"/>
      <c r="C277" s="33"/>
      <c r="D277" s="33"/>
      <c r="E277" s="34"/>
      <c r="F277" s="35"/>
      <c r="G277" s="36">
        <f>IF(B277="","",MONTH(B277))</f>
        <v/>
      </c>
      <c r="H277" s="36">
        <f>IF(B277="","",YEAR(B277))</f>
        <v/>
      </c>
      <c r="I277" s="37">
        <f>IF(D277="","",IFERROR(INDEX(Listas!$B$2:$B$18,MATCH(D277,Listas!$A$2:$A$18,0)),"Revisar"))</f>
        <v/>
      </c>
      <c r="J277" s="37">
        <f>IF(D277="","",IFERROR(INDEX(Listas!$C$2:$C$18,MATCH(D277,Listas!$A$2:$A$18,0))&amp;"",""))</f>
        <v/>
      </c>
      <c r="K277" s="8" t="n"/>
      <c r="L277" s="1" t="n"/>
    </row>
    <row r="278">
      <c r="A278" s="5" t="n"/>
      <c r="B278" s="38"/>
      <c r="C278" s="39"/>
      <c r="D278" s="39"/>
      <c r="E278" s="40"/>
      <c r="F278" s="41"/>
      <c r="G278" s="42">
        <f>IF(B278="","",MONTH(B278))</f>
        <v/>
      </c>
      <c r="H278" s="42">
        <f>IF(B278="","",YEAR(B278))</f>
        <v/>
      </c>
      <c r="I278" s="43">
        <f>IF(D278="","",IFERROR(INDEX(Listas!$B$2:$B$18,MATCH(D278,Listas!$A$2:$A$18,0)),"Revisar"))</f>
        <v/>
      </c>
      <c r="J278" s="43">
        <f>IF(D278="","",IFERROR(INDEX(Listas!$C$2:$C$18,MATCH(D278,Listas!$A$2:$A$18,0))&amp;"",""))</f>
        <v/>
      </c>
      <c r="K278" s="8" t="n"/>
      <c r="L278" s="1" t="n"/>
    </row>
    <row r="279">
      <c r="A279" s="5" t="n"/>
      <c r="B279" s="32"/>
      <c r="C279" s="33"/>
      <c r="D279" s="33"/>
      <c r="E279" s="34"/>
      <c r="F279" s="35"/>
      <c r="G279" s="36">
        <f>IF(B279="","",MONTH(B279))</f>
        <v/>
      </c>
      <c r="H279" s="36">
        <f>IF(B279="","",YEAR(B279))</f>
        <v/>
      </c>
      <c r="I279" s="37">
        <f>IF(D279="","",IFERROR(INDEX(Listas!$B$2:$B$18,MATCH(D279,Listas!$A$2:$A$18,0)),"Revisar"))</f>
        <v/>
      </c>
      <c r="J279" s="37">
        <f>IF(D279="","",IFERROR(INDEX(Listas!$C$2:$C$18,MATCH(D279,Listas!$A$2:$A$18,0))&amp;"",""))</f>
        <v/>
      </c>
      <c r="K279" s="8" t="n"/>
      <c r="L279" s="1" t="n"/>
    </row>
    <row r="280">
      <c r="A280" s="5" t="n"/>
      <c r="B280" s="38"/>
      <c r="C280" s="39"/>
      <c r="D280" s="39"/>
      <c r="E280" s="40"/>
      <c r="F280" s="41"/>
      <c r="G280" s="42">
        <f>IF(B280="","",MONTH(B280))</f>
        <v/>
      </c>
      <c r="H280" s="42">
        <f>IF(B280="","",YEAR(B280))</f>
        <v/>
      </c>
      <c r="I280" s="43">
        <f>IF(D280="","",IFERROR(INDEX(Listas!$B$2:$B$18,MATCH(D280,Listas!$A$2:$A$18,0)),"Revisar"))</f>
        <v/>
      </c>
      <c r="J280" s="43">
        <f>IF(D280="","",IFERROR(INDEX(Listas!$C$2:$C$18,MATCH(D280,Listas!$A$2:$A$18,0))&amp;"",""))</f>
        <v/>
      </c>
      <c r="K280" s="8" t="n"/>
      <c r="L280" s="1" t="n"/>
    </row>
    <row r="281">
      <c r="A281" s="5" t="n"/>
      <c r="B281" s="32"/>
      <c r="C281" s="33"/>
      <c r="D281" s="33"/>
      <c r="E281" s="34"/>
      <c r="F281" s="35"/>
      <c r="G281" s="36">
        <f>IF(B281="","",MONTH(B281))</f>
        <v/>
      </c>
      <c r="H281" s="36">
        <f>IF(B281="","",YEAR(B281))</f>
        <v/>
      </c>
      <c r="I281" s="37">
        <f>IF(D281="","",IFERROR(INDEX(Listas!$B$2:$B$18,MATCH(D281,Listas!$A$2:$A$18,0)),"Revisar"))</f>
        <v/>
      </c>
      <c r="J281" s="37">
        <f>IF(D281="","",IFERROR(INDEX(Listas!$C$2:$C$18,MATCH(D281,Listas!$A$2:$A$18,0))&amp;"",""))</f>
        <v/>
      </c>
      <c r="K281" s="8" t="n"/>
      <c r="L281" s="1" t="n"/>
    </row>
    <row r="282">
      <c r="A282" s="5" t="n"/>
      <c r="B282" s="38"/>
      <c r="C282" s="39"/>
      <c r="D282" s="39"/>
      <c r="E282" s="40"/>
      <c r="F282" s="41"/>
      <c r="G282" s="42">
        <f>IF(B282="","",MONTH(B282))</f>
        <v/>
      </c>
      <c r="H282" s="42">
        <f>IF(B282="","",YEAR(B282))</f>
        <v/>
      </c>
      <c r="I282" s="43">
        <f>IF(D282="","",IFERROR(INDEX(Listas!$B$2:$B$18,MATCH(D282,Listas!$A$2:$A$18,0)),"Revisar"))</f>
        <v/>
      </c>
      <c r="J282" s="43">
        <f>IF(D282="","",IFERROR(INDEX(Listas!$C$2:$C$18,MATCH(D282,Listas!$A$2:$A$18,0))&amp;"",""))</f>
        <v/>
      </c>
      <c r="K282" s="8" t="n"/>
      <c r="L282" s="1" t="n"/>
    </row>
    <row r="283">
      <c r="A283" s="5" t="n"/>
      <c r="B283" s="32"/>
      <c r="C283" s="33"/>
      <c r="D283" s="33"/>
      <c r="E283" s="34"/>
      <c r="F283" s="35"/>
      <c r="G283" s="36">
        <f>IF(B283="","",MONTH(B283))</f>
        <v/>
      </c>
      <c r="H283" s="36">
        <f>IF(B283="","",YEAR(B283))</f>
        <v/>
      </c>
      <c r="I283" s="37">
        <f>IF(D283="","",IFERROR(INDEX(Listas!$B$2:$B$18,MATCH(D283,Listas!$A$2:$A$18,0)),"Revisar"))</f>
        <v/>
      </c>
      <c r="J283" s="37">
        <f>IF(D283="","",IFERROR(INDEX(Listas!$C$2:$C$18,MATCH(D283,Listas!$A$2:$A$18,0))&amp;"",""))</f>
        <v/>
      </c>
      <c r="K283" s="8" t="n"/>
      <c r="L283" s="1" t="n"/>
    </row>
    <row r="284">
      <c r="A284" s="5" t="n"/>
      <c r="B284" s="38"/>
      <c r="C284" s="39"/>
      <c r="D284" s="39"/>
      <c r="E284" s="40"/>
      <c r="F284" s="41"/>
      <c r="G284" s="42">
        <f>IF(B284="","",MONTH(B284))</f>
        <v/>
      </c>
      <c r="H284" s="42">
        <f>IF(B284="","",YEAR(B284))</f>
        <v/>
      </c>
      <c r="I284" s="43">
        <f>IF(D284="","",IFERROR(INDEX(Listas!$B$2:$B$18,MATCH(D284,Listas!$A$2:$A$18,0)),"Revisar"))</f>
        <v/>
      </c>
      <c r="J284" s="43">
        <f>IF(D284="","",IFERROR(INDEX(Listas!$C$2:$C$18,MATCH(D284,Listas!$A$2:$A$18,0))&amp;"",""))</f>
        <v/>
      </c>
      <c r="K284" s="8" t="n"/>
      <c r="L284" s="1" t="n"/>
    </row>
    <row r="285">
      <c r="A285" s="5" t="n"/>
      <c r="B285" s="32"/>
      <c r="C285" s="33"/>
      <c r="D285" s="33"/>
      <c r="E285" s="34"/>
      <c r="F285" s="35"/>
      <c r="G285" s="36">
        <f>IF(B285="","",MONTH(B285))</f>
        <v/>
      </c>
      <c r="H285" s="36">
        <f>IF(B285="","",YEAR(B285))</f>
        <v/>
      </c>
      <c r="I285" s="37">
        <f>IF(D285="","",IFERROR(INDEX(Listas!$B$2:$B$18,MATCH(D285,Listas!$A$2:$A$18,0)),"Revisar"))</f>
        <v/>
      </c>
      <c r="J285" s="37">
        <f>IF(D285="","",IFERROR(INDEX(Listas!$C$2:$C$18,MATCH(D285,Listas!$A$2:$A$18,0))&amp;"",""))</f>
        <v/>
      </c>
      <c r="K285" s="8" t="n"/>
      <c r="L285" s="1" t="n"/>
    </row>
    <row r="286">
      <c r="A286" s="5" t="n"/>
      <c r="B286" s="38"/>
      <c r="C286" s="39"/>
      <c r="D286" s="39"/>
      <c r="E286" s="40"/>
      <c r="F286" s="41"/>
      <c r="G286" s="42">
        <f>IF(B286="","",MONTH(B286))</f>
        <v/>
      </c>
      <c r="H286" s="42">
        <f>IF(B286="","",YEAR(B286))</f>
        <v/>
      </c>
      <c r="I286" s="43">
        <f>IF(D286="","",IFERROR(INDEX(Listas!$B$2:$B$18,MATCH(D286,Listas!$A$2:$A$18,0)),"Revisar"))</f>
        <v/>
      </c>
      <c r="J286" s="43">
        <f>IF(D286="","",IFERROR(INDEX(Listas!$C$2:$C$18,MATCH(D286,Listas!$A$2:$A$18,0))&amp;"",""))</f>
        <v/>
      </c>
      <c r="K286" s="8" t="n"/>
      <c r="L286" s="1" t="n"/>
    </row>
    <row r="287">
      <c r="A287" s="5" t="n"/>
      <c r="B287" s="32"/>
      <c r="C287" s="33"/>
      <c r="D287" s="33"/>
      <c r="E287" s="34"/>
      <c r="F287" s="35"/>
      <c r="G287" s="36">
        <f>IF(B287="","",MONTH(B287))</f>
        <v/>
      </c>
      <c r="H287" s="36">
        <f>IF(B287="","",YEAR(B287))</f>
        <v/>
      </c>
      <c r="I287" s="37">
        <f>IF(D287="","",IFERROR(INDEX(Listas!$B$2:$B$18,MATCH(D287,Listas!$A$2:$A$18,0)),"Revisar"))</f>
        <v/>
      </c>
      <c r="J287" s="37">
        <f>IF(D287="","",IFERROR(INDEX(Listas!$C$2:$C$18,MATCH(D287,Listas!$A$2:$A$18,0))&amp;"",""))</f>
        <v/>
      </c>
      <c r="K287" s="8" t="n"/>
      <c r="L287" s="1" t="n"/>
    </row>
    <row r="288">
      <c r="A288" s="5" t="n"/>
      <c r="B288" s="38"/>
      <c r="C288" s="39"/>
      <c r="D288" s="39"/>
      <c r="E288" s="40"/>
      <c r="F288" s="41"/>
      <c r="G288" s="42">
        <f>IF(B288="","",MONTH(B288))</f>
        <v/>
      </c>
      <c r="H288" s="42">
        <f>IF(B288="","",YEAR(B288))</f>
        <v/>
      </c>
      <c r="I288" s="43">
        <f>IF(D288="","",IFERROR(INDEX(Listas!$B$2:$B$18,MATCH(D288,Listas!$A$2:$A$18,0)),"Revisar"))</f>
        <v/>
      </c>
      <c r="J288" s="43">
        <f>IF(D288="","",IFERROR(INDEX(Listas!$C$2:$C$18,MATCH(D288,Listas!$A$2:$A$18,0))&amp;"",""))</f>
        <v/>
      </c>
      <c r="K288" s="8" t="n"/>
      <c r="L288" s="1" t="n"/>
    </row>
    <row r="289">
      <c r="A289" s="5" t="n"/>
      <c r="B289" s="32"/>
      <c r="C289" s="33"/>
      <c r="D289" s="33"/>
      <c r="E289" s="34"/>
      <c r="F289" s="35"/>
      <c r="G289" s="36">
        <f>IF(B289="","",MONTH(B289))</f>
        <v/>
      </c>
      <c r="H289" s="36">
        <f>IF(B289="","",YEAR(B289))</f>
        <v/>
      </c>
      <c r="I289" s="37">
        <f>IF(D289="","",IFERROR(INDEX(Listas!$B$2:$B$18,MATCH(D289,Listas!$A$2:$A$18,0)),"Revisar"))</f>
        <v/>
      </c>
      <c r="J289" s="37">
        <f>IF(D289="","",IFERROR(INDEX(Listas!$C$2:$C$18,MATCH(D289,Listas!$A$2:$A$18,0))&amp;"",""))</f>
        <v/>
      </c>
      <c r="K289" s="8" t="n"/>
      <c r="L289" s="1" t="n"/>
    </row>
    <row r="290">
      <c r="A290" s="5" t="n"/>
      <c r="B290" s="38"/>
      <c r="C290" s="39"/>
      <c r="D290" s="39"/>
      <c r="E290" s="40"/>
      <c r="F290" s="41"/>
      <c r="G290" s="42">
        <f>IF(B290="","",MONTH(B290))</f>
        <v/>
      </c>
      <c r="H290" s="42">
        <f>IF(B290="","",YEAR(B290))</f>
        <v/>
      </c>
      <c r="I290" s="43">
        <f>IF(D290="","",IFERROR(INDEX(Listas!$B$2:$B$18,MATCH(D290,Listas!$A$2:$A$18,0)),"Revisar"))</f>
        <v/>
      </c>
      <c r="J290" s="43">
        <f>IF(D290="","",IFERROR(INDEX(Listas!$C$2:$C$18,MATCH(D290,Listas!$A$2:$A$18,0))&amp;"",""))</f>
        <v/>
      </c>
      <c r="K290" s="8" t="n"/>
      <c r="L290" s="1" t="n"/>
    </row>
    <row r="291">
      <c r="A291" s="5" t="n"/>
      <c r="B291" s="32"/>
      <c r="C291" s="33"/>
      <c r="D291" s="33"/>
      <c r="E291" s="34"/>
      <c r="F291" s="35"/>
      <c r="G291" s="36">
        <f>IF(B291="","",MONTH(B291))</f>
        <v/>
      </c>
      <c r="H291" s="36">
        <f>IF(B291="","",YEAR(B291))</f>
        <v/>
      </c>
      <c r="I291" s="37">
        <f>IF(D291="","",IFERROR(INDEX(Listas!$B$2:$B$18,MATCH(D291,Listas!$A$2:$A$18,0)),"Revisar"))</f>
        <v/>
      </c>
      <c r="J291" s="37">
        <f>IF(D291="","",IFERROR(INDEX(Listas!$C$2:$C$18,MATCH(D291,Listas!$A$2:$A$18,0))&amp;"",""))</f>
        <v/>
      </c>
      <c r="K291" s="8" t="n"/>
      <c r="L291" s="1" t="n"/>
    </row>
    <row r="292">
      <c r="A292" s="5" t="n"/>
      <c r="B292" s="38"/>
      <c r="C292" s="39"/>
      <c r="D292" s="39"/>
      <c r="E292" s="40"/>
      <c r="F292" s="41"/>
      <c r="G292" s="42">
        <f>IF(B292="","",MONTH(B292))</f>
        <v/>
      </c>
      <c r="H292" s="42">
        <f>IF(B292="","",YEAR(B292))</f>
        <v/>
      </c>
      <c r="I292" s="43">
        <f>IF(D292="","",IFERROR(INDEX(Listas!$B$2:$B$18,MATCH(D292,Listas!$A$2:$A$18,0)),"Revisar"))</f>
        <v/>
      </c>
      <c r="J292" s="43">
        <f>IF(D292="","",IFERROR(INDEX(Listas!$C$2:$C$18,MATCH(D292,Listas!$A$2:$A$18,0))&amp;"",""))</f>
        <v/>
      </c>
      <c r="K292" s="8" t="n"/>
      <c r="L292" s="1" t="n"/>
    </row>
    <row r="293">
      <c r="A293" s="5" t="n"/>
      <c r="B293" s="32"/>
      <c r="C293" s="33"/>
      <c r="D293" s="33"/>
      <c r="E293" s="34"/>
      <c r="F293" s="35"/>
      <c r="G293" s="36">
        <f>IF(B293="","",MONTH(B293))</f>
        <v/>
      </c>
      <c r="H293" s="36">
        <f>IF(B293="","",YEAR(B293))</f>
        <v/>
      </c>
      <c r="I293" s="37">
        <f>IF(D293="","",IFERROR(INDEX(Listas!$B$2:$B$18,MATCH(D293,Listas!$A$2:$A$18,0)),"Revisar"))</f>
        <v/>
      </c>
      <c r="J293" s="37">
        <f>IF(D293="","",IFERROR(INDEX(Listas!$C$2:$C$18,MATCH(D293,Listas!$A$2:$A$18,0))&amp;"",""))</f>
        <v/>
      </c>
      <c r="K293" s="8" t="n"/>
      <c r="L293" s="1" t="n"/>
    </row>
    <row r="294">
      <c r="A294" s="5" t="n"/>
      <c r="B294" s="38"/>
      <c r="C294" s="39"/>
      <c r="D294" s="39"/>
      <c r="E294" s="40"/>
      <c r="F294" s="41"/>
      <c r="G294" s="42">
        <f>IF(B294="","",MONTH(B294))</f>
        <v/>
      </c>
      <c r="H294" s="42">
        <f>IF(B294="","",YEAR(B294))</f>
        <v/>
      </c>
      <c r="I294" s="43">
        <f>IF(D294="","",IFERROR(INDEX(Listas!$B$2:$B$18,MATCH(D294,Listas!$A$2:$A$18,0)),"Revisar"))</f>
        <v/>
      </c>
      <c r="J294" s="43">
        <f>IF(D294="","",IFERROR(INDEX(Listas!$C$2:$C$18,MATCH(D294,Listas!$A$2:$A$18,0))&amp;"",""))</f>
        <v/>
      </c>
      <c r="K294" s="8" t="n"/>
      <c r="L294" s="1" t="n"/>
    </row>
    <row r="295">
      <c r="A295" s="5" t="n"/>
      <c r="B295" s="32"/>
      <c r="C295" s="33"/>
      <c r="D295" s="33"/>
      <c r="E295" s="34"/>
      <c r="F295" s="35"/>
      <c r="G295" s="36">
        <f>IF(B295="","",MONTH(B295))</f>
        <v/>
      </c>
      <c r="H295" s="36">
        <f>IF(B295="","",YEAR(B295))</f>
        <v/>
      </c>
      <c r="I295" s="37">
        <f>IF(D295="","",IFERROR(INDEX(Listas!$B$2:$B$18,MATCH(D295,Listas!$A$2:$A$18,0)),"Revisar"))</f>
        <v/>
      </c>
      <c r="J295" s="37">
        <f>IF(D295="","",IFERROR(INDEX(Listas!$C$2:$C$18,MATCH(D295,Listas!$A$2:$A$18,0))&amp;"",""))</f>
        <v/>
      </c>
      <c r="K295" s="8" t="n"/>
      <c r="L295" s="1" t="n"/>
    </row>
    <row r="296">
      <c r="A296" s="5" t="n"/>
      <c r="B296" s="38"/>
      <c r="C296" s="39"/>
      <c r="D296" s="39"/>
      <c r="E296" s="40"/>
      <c r="F296" s="41"/>
      <c r="G296" s="42">
        <f>IF(B296="","",MONTH(B296))</f>
        <v/>
      </c>
      <c r="H296" s="42">
        <f>IF(B296="","",YEAR(B296))</f>
        <v/>
      </c>
      <c r="I296" s="43">
        <f>IF(D296="","",IFERROR(INDEX(Listas!$B$2:$B$18,MATCH(D296,Listas!$A$2:$A$18,0)),"Revisar"))</f>
        <v/>
      </c>
      <c r="J296" s="43">
        <f>IF(D296="","",IFERROR(INDEX(Listas!$C$2:$C$18,MATCH(D296,Listas!$A$2:$A$18,0))&amp;"",""))</f>
        <v/>
      </c>
      <c r="K296" s="8" t="n"/>
      <c r="L296" s="1" t="n"/>
    </row>
    <row r="297">
      <c r="A297" s="5" t="n"/>
      <c r="B297" s="32"/>
      <c r="C297" s="33"/>
      <c r="D297" s="33"/>
      <c r="E297" s="34"/>
      <c r="F297" s="35"/>
      <c r="G297" s="36">
        <f>IF(B297="","",MONTH(B297))</f>
        <v/>
      </c>
      <c r="H297" s="36">
        <f>IF(B297="","",YEAR(B297))</f>
        <v/>
      </c>
      <c r="I297" s="37">
        <f>IF(D297="","",IFERROR(INDEX(Listas!$B$2:$B$18,MATCH(D297,Listas!$A$2:$A$18,0)),"Revisar"))</f>
        <v/>
      </c>
      <c r="J297" s="37">
        <f>IF(D297="","",IFERROR(INDEX(Listas!$C$2:$C$18,MATCH(D297,Listas!$A$2:$A$18,0))&amp;"",""))</f>
        <v/>
      </c>
      <c r="K297" s="8" t="n"/>
      <c r="L297" s="1" t="n"/>
    </row>
    <row r="298">
      <c r="A298" s="5" t="n"/>
      <c r="B298" s="38"/>
      <c r="C298" s="39"/>
      <c r="D298" s="39"/>
      <c r="E298" s="40"/>
      <c r="F298" s="41"/>
      <c r="G298" s="42">
        <f>IF(B298="","",MONTH(B298))</f>
        <v/>
      </c>
      <c r="H298" s="42">
        <f>IF(B298="","",YEAR(B298))</f>
        <v/>
      </c>
      <c r="I298" s="43">
        <f>IF(D298="","",IFERROR(INDEX(Listas!$B$2:$B$18,MATCH(D298,Listas!$A$2:$A$18,0)),"Revisar"))</f>
        <v/>
      </c>
      <c r="J298" s="43">
        <f>IF(D298="","",IFERROR(INDEX(Listas!$C$2:$C$18,MATCH(D298,Listas!$A$2:$A$18,0))&amp;"",""))</f>
        <v/>
      </c>
      <c r="K298" s="8" t="n"/>
      <c r="L298" s="1" t="n"/>
    </row>
    <row r="299">
      <c r="A299" s="5" t="n"/>
      <c r="B299" s="32"/>
      <c r="C299" s="33"/>
      <c r="D299" s="33"/>
      <c r="E299" s="34"/>
      <c r="F299" s="35"/>
      <c r="G299" s="36">
        <f>IF(B299="","",MONTH(B299))</f>
        <v/>
      </c>
      <c r="H299" s="36">
        <f>IF(B299="","",YEAR(B299))</f>
        <v/>
      </c>
      <c r="I299" s="37">
        <f>IF(D299="","",IFERROR(INDEX(Listas!$B$2:$B$18,MATCH(D299,Listas!$A$2:$A$18,0)),"Revisar"))</f>
        <v/>
      </c>
      <c r="J299" s="37">
        <f>IF(D299="","",IFERROR(INDEX(Listas!$C$2:$C$18,MATCH(D299,Listas!$A$2:$A$18,0))&amp;"",""))</f>
        <v/>
      </c>
      <c r="K299" s="8" t="n"/>
      <c r="L299" s="1" t="n"/>
    </row>
    <row r="300">
      <c r="A300" s="5" t="n"/>
      <c r="B300" s="38"/>
      <c r="C300" s="39"/>
      <c r="D300" s="39"/>
      <c r="E300" s="40"/>
      <c r="F300" s="41"/>
      <c r="G300" s="42">
        <f>IF(B300="","",MONTH(B300))</f>
        <v/>
      </c>
      <c r="H300" s="42">
        <f>IF(B300="","",YEAR(B300))</f>
        <v/>
      </c>
      <c r="I300" s="43">
        <f>IF(D300="","",IFERROR(INDEX(Listas!$B$2:$B$18,MATCH(D300,Listas!$A$2:$A$18,0)),"Revisar"))</f>
        <v/>
      </c>
      <c r="J300" s="43">
        <f>IF(D300="","",IFERROR(INDEX(Listas!$C$2:$C$18,MATCH(D300,Listas!$A$2:$A$18,0))&amp;"",""))</f>
        <v/>
      </c>
      <c r="K300" s="8" t="n"/>
      <c r="L300" s="1" t="n"/>
    </row>
    <row r="301">
      <c r="A301" s="5" t="n"/>
      <c r="B301" s="32"/>
      <c r="C301" s="33"/>
      <c r="D301" s="33"/>
      <c r="E301" s="34"/>
      <c r="F301" s="35"/>
      <c r="G301" s="36">
        <f>IF(B301="","",MONTH(B301))</f>
        <v/>
      </c>
      <c r="H301" s="36">
        <f>IF(B301="","",YEAR(B301))</f>
        <v/>
      </c>
      <c r="I301" s="37">
        <f>IF(D301="","",IFERROR(INDEX(Listas!$B$2:$B$18,MATCH(D301,Listas!$A$2:$A$18,0)),"Revisar"))</f>
        <v/>
      </c>
      <c r="J301" s="37">
        <f>IF(D301="","",IFERROR(INDEX(Listas!$C$2:$C$18,MATCH(D301,Listas!$A$2:$A$18,0))&amp;"",""))</f>
        <v/>
      </c>
      <c r="K301" s="8" t="n"/>
      <c r="L301" s="1" t="n"/>
    </row>
    <row r="302">
      <c r="A302" s="5" t="n"/>
      <c r="B302" s="38"/>
      <c r="C302" s="39"/>
      <c r="D302" s="39"/>
      <c r="E302" s="40"/>
      <c r="F302" s="41"/>
      <c r="G302" s="42">
        <f>IF(B302="","",MONTH(B302))</f>
        <v/>
      </c>
      <c r="H302" s="42">
        <f>IF(B302="","",YEAR(B302))</f>
        <v/>
      </c>
      <c r="I302" s="43">
        <f>IF(D302="","",IFERROR(INDEX(Listas!$B$2:$B$18,MATCH(D302,Listas!$A$2:$A$18,0)),"Revisar"))</f>
        <v/>
      </c>
      <c r="J302" s="43">
        <f>IF(D302="","",IFERROR(INDEX(Listas!$C$2:$C$18,MATCH(D302,Listas!$A$2:$A$18,0))&amp;"",""))</f>
        <v/>
      </c>
      <c r="K302" s="8" t="n"/>
      <c r="L302" s="1" t="n"/>
    </row>
    <row r="303">
      <c r="A303" s="5" t="n"/>
      <c r="B303" s="32"/>
      <c r="C303" s="33"/>
      <c r="D303" s="33"/>
      <c r="E303" s="34"/>
      <c r="F303" s="35"/>
      <c r="G303" s="36">
        <f>IF(B303="","",MONTH(B303))</f>
        <v/>
      </c>
      <c r="H303" s="36">
        <f>IF(B303="","",YEAR(B303))</f>
        <v/>
      </c>
      <c r="I303" s="37">
        <f>IF(D303="","",IFERROR(INDEX(Listas!$B$2:$B$18,MATCH(D303,Listas!$A$2:$A$18,0)),"Revisar"))</f>
        <v/>
      </c>
      <c r="J303" s="37">
        <f>IF(D303="","",IFERROR(INDEX(Listas!$C$2:$C$18,MATCH(D303,Listas!$A$2:$A$18,0))&amp;"",""))</f>
        <v/>
      </c>
      <c r="K303" s="8" t="n"/>
      <c r="L303" s="1" t="n"/>
    </row>
    <row r="304">
      <c r="A304" s="5" t="n"/>
      <c r="B304" s="38"/>
      <c r="C304" s="39"/>
      <c r="D304" s="39"/>
      <c r="E304" s="40"/>
      <c r="F304" s="41"/>
      <c r="G304" s="42">
        <f>IF(B304="","",MONTH(B304))</f>
        <v/>
      </c>
      <c r="H304" s="42">
        <f>IF(B304="","",YEAR(B304))</f>
        <v/>
      </c>
      <c r="I304" s="43">
        <f>IF(D304="","",IFERROR(INDEX(Listas!$B$2:$B$18,MATCH(D304,Listas!$A$2:$A$18,0)),"Revisar"))</f>
        <v/>
      </c>
      <c r="J304" s="43">
        <f>IF(D304="","",IFERROR(INDEX(Listas!$C$2:$C$18,MATCH(D304,Listas!$A$2:$A$18,0))&amp;"",""))</f>
        <v/>
      </c>
      <c r="K304" s="8" t="n"/>
      <c r="L304" s="1" t="n"/>
    </row>
    <row r="305">
      <c r="A305" s="5" t="n"/>
      <c r="B305" s="32"/>
      <c r="C305" s="33"/>
      <c r="D305" s="33"/>
      <c r="E305" s="34"/>
      <c r="F305" s="35"/>
      <c r="G305" s="36">
        <f>IF(B305="","",MONTH(B305))</f>
        <v/>
      </c>
      <c r="H305" s="36">
        <f>IF(B305="","",YEAR(B305))</f>
        <v/>
      </c>
      <c r="I305" s="37">
        <f>IF(D305="","",IFERROR(INDEX(Listas!$B$2:$B$18,MATCH(D305,Listas!$A$2:$A$18,0)),"Revisar"))</f>
        <v/>
      </c>
      <c r="J305" s="37">
        <f>IF(D305="","",IFERROR(INDEX(Listas!$C$2:$C$18,MATCH(D305,Listas!$A$2:$A$18,0))&amp;"",""))</f>
        <v/>
      </c>
      <c r="K305" s="8" t="n"/>
      <c r="L305" s="1" t="n"/>
    </row>
    <row r="306">
      <c r="A306" s="5" t="n"/>
      <c r="B306" s="38"/>
      <c r="C306" s="39"/>
      <c r="D306" s="39"/>
      <c r="E306" s="40"/>
      <c r="F306" s="41"/>
      <c r="G306" s="42">
        <f>IF(B306="","",MONTH(B306))</f>
        <v/>
      </c>
      <c r="H306" s="42">
        <f>IF(B306="","",YEAR(B306))</f>
        <v/>
      </c>
      <c r="I306" s="43">
        <f>IF(D306="","",IFERROR(INDEX(Listas!$B$2:$B$18,MATCH(D306,Listas!$A$2:$A$18,0)),"Revisar"))</f>
        <v/>
      </c>
      <c r="J306" s="43">
        <f>IF(D306="","",IFERROR(INDEX(Listas!$C$2:$C$18,MATCH(D306,Listas!$A$2:$A$18,0))&amp;"",""))</f>
        <v/>
      </c>
      <c r="K306" s="8" t="n"/>
      <c r="L306" s="1" t="n"/>
    </row>
    <row r="307">
      <c r="A307" s="5" t="n"/>
      <c r="B307" s="32"/>
      <c r="C307" s="33"/>
      <c r="D307" s="33"/>
      <c r="E307" s="34"/>
      <c r="F307" s="35"/>
      <c r="G307" s="36">
        <f>IF(B307="","",MONTH(B307))</f>
        <v/>
      </c>
      <c r="H307" s="36">
        <f>IF(B307="","",YEAR(B307))</f>
        <v/>
      </c>
      <c r="I307" s="37">
        <f>IF(D307="","",IFERROR(INDEX(Listas!$B$2:$B$18,MATCH(D307,Listas!$A$2:$A$18,0)),"Revisar"))</f>
        <v/>
      </c>
      <c r="J307" s="37">
        <f>IF(D307="","",IFERROR(INDEX(Listas!$C$2:$C$18,MATCH(D307,Listas!$A$2:$A$18,0))&amp;"",""))</f>
        <v/>
      </c>
      <c r="K307" s="8" t="n"/>
      <c r="L307" s="1" t="n"/>
    </row>
    <row r="308">
      <c r="A308" s="5" t="n"/>
      <c r="B308" s="38"/>
      <c r="C308" s="39"/>
      <c r="D308" s="39"/>
      <c r="E308" s="40"/>
      <c r="F308" s="41"/>
      <c r="G308" s="42">
        <f>IF(B308="","",MONTH(B308))</f>
        <v/>
      </c>
      <c r="H308" s="42">
        <f>IF(B308="","",YEAR(B308))</f>
        <v/>
      </c>
      <c r="I308" s="43">
        <f>IF(D308="","",IFERROR(INDEX(Listas!$B$2:$B$18,MATCH(D308,Listas!$A$2:$A$18,0)),"Revisar"))</f>
        <v/>
      </c>
      <c r="J308" s="43">
        <f>IF(D308="","",IFERROR(INDEX(Listas!$C$2:$C$18,MATCH(D308,Listas!$A$2:$A$18,0))&amp;"",""))</f>
        <v/>
      </c>
      <c r="K308" s="8" t="n"/>
      <c r="L308" s="1" t="n"/>
    </row>
    <row r="309">
      <c r="A309" s="5" t="n"/>
      <c r="B309" s="32"/>
      <c r="C309" s="33"/>
      <c r="D309" s="33"/>
      <c r="E309" s="34"/>
      <c r="F309" s="35"/>
      <c r="G309" s="36">
        <f>IF(B309="","",MONTH(B309))</f>
        <v/>
      </c>
      <c r="H309" s="36">
        <f>IF(B309="","",YEAR(B309))</f>
        <v/>
      </c>
      <c r="I309" s="37">
        <f>IF(D309="","",IFERROR(INDEX(Listas!$B$2:$B$18,MATCH(D309,Listas!$A$2:$A$18,0)),"Revisar"))</f>
        <v/>
      </c>
      <c r="J309" s="37">
        <f>IF(D309="","",IFERROR(INDEX(Listas!$C$2:$C$18,MATCH(D309,Listas!$A$2:$A$18,0))&amp;"",""))</f>
        <v/>
      </c>
      <c r="K309" s="8" t="n"/>
      <c r="L309" s="1" t="n"/>
    </row>
    <row r="310">
      <c r="A310" s="5" t="n"/>
      <c r="B310" s="38"/>
      <c r="C310" s="39"/>
      <c r="D310" s="39"/>
      <c r="E310" s="40"/>
      <c r="F310" s="41"/>
      <c r="G310" s="42">
        <f>IF(B310="","",MONTH(B310))</f>
        <v/>
      </c>
      <c r="H310" s="42">
        <f>IF(B310="","",YEAR(B310))</f>
        <v/>
      </c>
      <c r="I310" s="43">
        <f>IF(D310="","",IFERROR(INDEX(Listas!$B$2:$B$18,MATCH(D310,Listas!$A$2:$A$18,0)),"Revisar"))</f>
        <v/>
      </c>
      <c r="J310" s="43">
        <f>IF(D310="","",IFERROR(INDEX(Listas!$C$2:$C$18,MATCH(D310,Listas!$A$2:$A$18,0))&amp;"",""))</f>
        <v/>
      </c>
      <c r="K310" s="8" t="n"/>
      <c r="L310" s="1" t="n"/>
    </row>
    <row r="311">
      <c r="A311" s="5" t="n"/>
      <c r="B311" s="32"/>
      <c r="C311" s="33"/>
      <c r="D311" s="33"/>
      <c r="E311" s="34"/>
      <c r="F311" s="35"/>
      <c r="G311" s="36">
        <f>IF(B311="","",MONTH(B311))</f>
        <v/>
      </c>
      <c r="H311" s="36">
        <f>IF(B311="","",YEAR(B311))</f>
        <v/>
      </c>
      <c r="I311" s="37">
        <f>IF(D311="","",IFERROR(INDEX(Listas!$B$2:$B$18,MATCH(D311,Listas!$A$2:$A$18,0)),"Revisar"))</f>
        <v/>
      </c>
      <c r="J311" s="37">
        <f>IF(D311="","",IFERROR(INDEX(Listas!$C$2:$C$18,MATCH(D311,Listas!$A$2:$A$18,0))&amp;"",""))</f>
        <v/>
      </c>
      <c r="K311" s="8" t="n"/>
      <c r="L311" s="1" t="n"/>
    </row>
    <row r="312">
      <c r="A312" s="5" t="n"/>
      <c r="B312" s="38"/>
      <c r="C312" s="39"/>
      <c r="D312" s="39"/>
      <c r="E312" s="40"/>
      <c r="F312" s="41"/>
      <c r="G312" s="42">
        <f>IF(B312="","",MONTH(B312))</f>
        <v/>
      </c>
      <c r="H312" s="42">
        <f>IF(B312="","",YEAR(B312))</f>
        <v/>
      </c>
      <c r="I312" s="43">
        <f>IF(D312="","",IFERROR(INDEX(Listas!$B$2:$B$18,MATCH(D312,Listas!$A$2:$A$18,0)),"Revisar"))</f>
        <v/>
      </c>
      <c r="J312" s="43">
        <f>IF(D312="","",IFERROR(INDEX(Listas!$C$2:$C$18,MATCH(D312,Listas!$A$2:$A$18,0))&amp;"",""))</f>
        <v/>
      </c>
      <c r="K312" s="8" t="n"/>
      <c r="L312" s="1" t="n"/>
    </row>
    <row r="313">
      <c r="A313" s="5" t="n"/>
      <c r="B313" s="32"/>
      <c r="C313" s="33"/>
      <c r="D313" s="33"/>
      <c r="E313" s="34"/>
      <c r="F313" s="35"/>
      <c r="G313" s="36">
        <f>IF(B313="","",MONTH(B313))</f>
        <v/>
      </c>
      <c r="H313" s="36">
        <f>IF(B313="","",YEAR(B313))</f>
        <v/>
      </c>
      <c r="I313" s="37">
        <f>IF(D313="","",IFERROR(INDEX(Listas!$B$2:$B$18,MATCH(D313,Listas!$A$2:$A$18,0)),"Revisar"))</f>
        <v/>
      </c>
      <c r="J313" s="37">
        <f>IF(D313="","",IFERROR(INDEX(Listas!$C$2:$C$18,MATCH(D313,Listas!$A$2:$A$18,0))&amp;"",""))</f>
        <v/>
      </c>
      <c r="K313" s="8" t="n"/>
      <c r="L313" s="1" t="n"/>
    </row>
    <row r="314">
      <c r="A314" s="5" t="n"/>
      <c r="B314" s="38"/>
      <c r="C314" s="39"/>
      <c r="D314" s="39"/>
      <c r="E314" s="40"/>
      <c r="F314" s="41"/>
      <c r="G314" s="42">
        <f>IF(B314="","",MONTH(B314))</f>
        <v/>
      </c>
      <c r="H314" s="42">
        <f>IF(B314="","",YEAR(B314))</f>
        <v/>
      </c>
      <c r="I314" s="43">
        <f>IF(D314="","",IFERROR(INDEX(Listas!$B$2:$B$18,MATCH(D314,Listas!$A$2:$A$18,0)),"Revisar"))</f>
        <v/>
      </c>
      <c r="J314" s="43">
        <f>IF(D314="","",IFERROR(INDEX(Listas!$C$2:$C$18,MATCH(D314,Listas!$A$2:$A$18,0))&amp;"",""))</f>
        <v/>
      </c>
      <c r="K314" s="8" t="n"/>
      <c r="L314" s="1" t="n"/>
    </row>
    <row r="315">
      <c r="A315" s="5" t="n"/>
      <c r="B315" s="32"/>
      <c r="C315" s="33"/>
      <c r="D315" s="33"/>
      <c r="E315" s="34"/>
      <c r="F315" s="35"/>
      <c r="G315" s="36">
        <f>IF(B315="","",MONTH(B315))</f>
        <v/>
      </c>
      <c r="H315" s="36">
        <f>IF(B315="","",YEAR(B315))</f>
        <v/>
      </c>
      <c r="I315" s="37">
        <f>IF(D315="","",IFERROR(INDEX(Listas!$B$2:$B$18,MATCH(D315,Listas!$A$2:$A$18,0)),"Revisar"))</f>
        <v/>
      </c>
      <c r="J315" s="37">
        <f>IF(D315="","",IFERROR(INDEX(Listas!$C$2:$C$18,MATCH(D315,Listas!$A$2:$A$18,0))&amp;"",""))</f>
        <v/>
      </c>
      <c r="K315" s="8" t="n"/>
      <c r="L315" s="1" t="n"/>
    </row>
    <row r="316">
      <c r="A316" s="5" t="n"/>
      <c r="B316" s="38"/>
      <c r="C316" s="39"/>
      <c r="D316" s="39"/>
      <c r="E316" s="40"/>
      <c r="F316" s="41"/>
      <c r="G316" s="42">
        <f>IF(B316="","",MONTH(B316))</f>
        <v/>
      </c>
      <c r="H316" s="42">
        <f>IF(B316="","",YEAR(B316))</f>
        <v/>
      </c>
      <c r="I316" s="43">
        <f>IF(D316="","",IFERROR(INDEX(Listas!$B$2:$B$18,MATCH(D316,Listas!$A$2:$A$18,0)),"Revisar"))</f>
        <v/>
      </c>
      <c r="J316" s="43">
        <f>IF(D316="","",IFERROR(INDEX(Listas!$C$2:$C$18,MATCH(D316,Listas!$A$2:$A$18,0))&amp;"",""))</f>
        <v/>
      </c>
      <c r="K316" s="8" t="n"/>
      <c r="L316" s="1" t="n"/>
    </row>
    <row r="317">
      <c r="A317" s="5" t="n"/>
      <c r="B317" s="32"/>
      <c r="C317" s="33"/>
      <c r="D317" s="33"/>
      <c r="E317" s="34"/>
      <c r="F317" s="35"/>
      <c r="G317" s="36">
        <f>IF(B317="","",MONTH(B317))</f>
        <v/>
      </c>
      <c r="H317" s="36">
        <f>IF(B317="","",YEAR(B317))</f>
        <v/>
      </c>
      <c r="I317" s="37">
        <f>IF(D317="","",IFERROR(INDEX(Listas!$B$2:$B$18,MATCH(D317,Listas!$A$2:$A$18,0)),"Revisar"))</f>
        <v/>
      </c>
      <c r="J317" s="37">
        <f>IF(D317="","",IFERROR(INDEX(Listas!$C$2:$C$18,MATCH(D317,Listas!$A$2:$A$18,0))&amp;"",""))</f>
        <v/>
      </c>
      <c r="K317" s="8" t="n"/>
      <c r="L317" s="1" t="n"/>
    </row>
    <row r="318">
      <c r="A318" s="5" t="n"/>
      <c r="B318" s="38"/>
      <c r="C318" s="39"/>
      <c r="D318" s="39"/>
      <c r="E318" s="40"/>
      <c r="F318" s="41"/>
      <c r="G318" s="42">
        <f>IF(B318="","",MONTH(B318))</f>
        <v/>
      </c>
      <c r="H318" s="42">
        <f>IF(B318="","",YEAR(B318))</f>
        <v/>
      </c>
      <c r="I318" s="43">
        <f>IF(D318="","",IFERROR(INDEX(Listas!$B$2:$B$18,MATCH(D318,Listas!$A$2:$A$18,0)),"Revisar"))</f>
        <v/>
      </c>
      <c r="J318" s="43">
        <f>IF(D318="","",IFERROR(INDEX(Listas!$C$2:$C$18,MATCH(D318,Listas!$A$2:$A$18,0))&amp;"",""))</f>
        <v/>
      </c>
      <c r="K318" s="8" t="n"/>
      <c r="L318" s="1" t="n"/>
    </row>
    <row r="319">
      <c r="A319" s="5" t="n"/>
      <c r="B319" s="32"/>
      <c r="C319" s="33"/>
      <c r="D319" s="33"/>
      <c r="E319" s="34"/>
      <c r="F319" s="35"/>
      <c r="G319" s="36">
        <f>IF(B319="","",MONTH(B319))</f>
        <v/>
      </c>
      <c r="H319" s="36">
        <f>IF(B319="","",YEAR(B319))</f>
        <v/>
      </c>
      <c r="I319" s="37">
        <f>IF(D319="","",IFERROR(INDEX(Listas!$B$2:$B$18,MATCH(D319,Listas!$A$2:$A$18,0)),"Revisar"))</f>
        <v/>
      </c>
      <c r="J319" s="37">
        <f>IF(D319="","",IFERROR(INDEX(Listas!$C$2:$C$18,MATCH(D319,Listas!$A$2:$A$18,0))&amp;"",""))</f>
        <v/>
      </c>
      <c r="K319" s="8" t="n"/>
      <c r="L319" s="1" t="n"/>
    </row>
    <row r="320">
      <c r="A320" s="5" t="n"/>
      <c r="B320" s="38"/>
      <c r="C320" s="39"/>
      <c r="D320" s="39"/>
      <c r="E320" s="40"/>
      <c r="F320" s="41"/>
      <c r="G320" s="42">
        <f>IF(B320="","",MONTH(B320))</f>
        <v/>
      </c>
      <c r="H320" s="42">
        <f>IF(B320="","",YEAR(B320))</f>
        <v/>
      </c>
      <c r="I320" s="43">
        <f>IF(D320="","",IFERROR(INDEX(Listas!$B$2:$B$18,MATCH(D320,Listas!$A$2:$A$18,0)),"Revisar"))</f>
        <v/>
      </c>
      <c r="J320" s="43">
        <f>IF(D320="","",IFERROR(INDEX(Listas!$C$2:$C$18,MATCH(D320,Listas!$A$2:$A$18,0))&amp;"",""))</f>
        <v/>
      </c>
      <c r="K320" s="8" t="n"/>
      <c r="L320" s="1" t="n"/>
    </row>
    <row r="321">
      <c r="A321" s="5" t="n"/>
      <c r="B321" s="32"/>
      <c r="C321" s="33"/>
      <c r="D321" s="33"/>
      <c r="E321" s="34"/>
      <c r="F321" s="35"/>
      <c r="G321" s="36">
        <f>IF(B321="","",MONTH(B321))</f>
        <v/>
      </c>
      <c r="H321" s="36">
        <f>IF(B321="","",YEAR(B321))</f>
        <v/>
      </c>
      <c r="I321" s="37">
        <f>IF(D321="","",IFERROR(INDEX(Listas!$B$2:$B$18,MATCH(D321,Listas!$A$2:$A$18,0)),"Revisar"))</f>
        <v/>
      </c>
      <c r="J321" s="37">
        <f>IF(D321="","",IFERROR(INDEX(Listas!$C$2:$C$18,MATCH(D321,Listas!$A$2:$A$18,0))&amp;"",""))</f>
        <v/>
      </c>
      <c r="K321" s="8" t="n"/>
      <c r="L321" s="1" t="n"/>
    </row>
    <row r="322">
      <c r="A322" s="5" t="n"/>
      <c r="B322" s="38"/>
      <c r="C322" s="39"/>
      <c r="D322" s="39"/>
      <c r="E322" s="40"/>
      <c r="F322" s="41"/>
      <c r="G322" s="42">
        <f>IF(B322="","",MONTH(B322))</f>
        <v/>
      </c>
      <c r="H322" s="42">
        <f>IF(B322="","",YEAR(B322))</f>
        <v/>
      </c>
      <c r="I322" s="43">
        <f>IF(D322="","",IFERROR(INDEX(Listas!$B$2:$B$18,MATCH(D322,Listas!$A$2:$A$18,0)),"Revisar"))</f>
        <v/>
      </c>
      <c r="J322" s="43">
        <f>IF(D322="","",IFERROR(INDEX(Listas!$C$2:$C$18,MATCH(D322,Listas!$A$2:$A$18,0))&amp;"",""))</f>
        <v/>
      </c>
      <c r="K322" s="8" t="n"/>
      <c r="L322" s="1" t="n"/>
    </row>
    <row r="323">
      <c r="A323" s="5" t="n"/>
      <c r="B323" s="32"/>
      <c r="C323" s="33"/>
      <c r="D323" s="33"/>
      <c r="E323" s="34"/>
      <c r="F323" s="35"/>
      <c r="G323" s="36">
        <f>IF(B323="","",MONTH(B323))</f>
        <v/>
      </c>
      <c r="H323" s="36">
        <f>IF(B323="","",YEAR(B323))</f>
        <v/>
      </c>
      <c r="I323" s="37">
        <f>IF(D323="","",IFERROR(INDEX(Listas!$B$2:$B$18,MATCH(D323,Listas!$A$2:$A$18,0)),"Revisar"))</f>
        <v/>
      </c>
      <c r="J323" s="37">
        <f>IF(D323="","",IFERROR(INDEX(Listas!$C$2:$C$18,MATCH(D323,Listas!$A$2:$A$18,0))&amp;"",""))</f>
        <v/>
      </c>
      <c r="K323" s="8" t="n"/>
      <c r="L323" s="1" t="n"/>
    </row>
    <row r="324">
      <c r="A324" s="5" t="n"/>
      <c r="B324" s="38"/>
      <c r="C324" s="39"/>
      <c r="D324" s="39"/>
      <c r="E324" s="40"/>
      <c r="F324" s="41"/>
      <c r="G324" s="42">
        <f>IF(B324="","",MONTH(B324))</f>
        <v/>
      </c>
      <c r="H324" s="42">
        <f>IF(B324="","",YEAR(B324))</f>
        <v/>
      </c>
      <c r="I324" s="43">
        <f>IF(D324="","",IFERROR(INDEX(Listas!$B$2:$B$18,MATCH(D324,Listas!$A$2:$A$18,0)),"Revisar"))</f>
        <v/>
      </c>
      <c r="J324" s="43">
        <f>IF(D324="","",IFERROR(INDEX(Listas!$C$2:$C$18,MATCH(D324,Listas!$A$2:$A$18,0))&amp;"",""))</f>
        <v/>
      </c>
      <c r="K324" s="8" t="n"/>
      <c r="L324" s="1" t="n"/>
    </row>
    <row r="325">
      <c r="A325" s="5" t="n"/>
      <c r="B325" s="32"/>
      <c r="C325" s="33"/>
      <c r="D325" s="33"/>
      <c r="E325" s="34"/>
      <c r="F325" s="35"/>
      <c r="G325" s="36">
        <f>IF(B325="","",MONTH(B325))</f>
        <v/>
      </c>
      <c r="H325" s="36">
        <f>IF(B325="","",YEAR(B325))</f>
        <v/>
      </c>
      <c r="I325" s="37">
        <f>IF(D325="","",IFERROR(INDEX(Listas!$B$2:$B$18,MATCH(D325,Listas!$A$2:$A$18,0)),"Revisar"))</f>
        <v/>
      </c>
      <c r="J325" s="37">
        <f>IF(D325="","",IFERROR(INDEX(Listas!$C$2:$C$18,MATCH(D325,Listas!$A$2:$A$18,0))&amp;"",""))</f>
        <v/>
      </c>
      <c r="K325" s="8" t="n"/>
      <c r="L325" s="1" t="n"/>
    </row>
    <row r="326">
      <c r="A326" s="5" t="n"/>
      <c r="B326" s="38"/>
      <c r="C326" s="39"/>
      <c r="D326" s="39"/>
      <c r="E326" s="40"/>
      <c r="F326" s="41"/>
      <c r="G326" s="42">
        <f>IF(B326="","",MONTH(B326))</f>
        <v/>
      </c>
      <c r="H326" s="42">
        <f>IF(B326="","",YEAR(B326))</f>
        <v/>
      </c>
      <c r="I326" s="43">
        <f>IF(D326="","",IFERROR(INDEX(Listas!$B$2:$B$18,MATCH(D326,Listas!$A$2:$A$18,0)),"Revisar"))</f>
        <v/>
      </c>
      <c r="J326" s="43">
        <f>IF(D326="","",IFERROR(INDEX(Listas!$C$2:$C$18,MATCH(D326,Listas!$A$2:$A$18,0))&amp;"",""))</f>
        <v/>
      </c>
      <c r="K326" s="8" t="n"/>
      <c r="L326" s="1" t="n"/>
    </row>
    <row r="327">
      <c r="A327" s="5" t="n"/>
      <c r="B327" s="32"/>
      <c r="C327" s="33"/>
      <c r="D327" s="33"/>
      <c r="E327" s="34"/>
      <c r="F327" s="35"/>
      <c r="G327" s="36">
        <f>IF(B327="","",MONTH(B327))</f>
        <v/>
      </c>
      <c r="H327" s="36">
        <f>IF(B327="","",YEAR(B327))</f>
        <v/>
      </c>
      <c r="I327" s="37">
        <f>IF(D327="","",IFERROR(INDEX(Listas!$B$2:$B$18,MATCH(D327,Listas!$A$2:$A$18,0)),"Revisar"))</f>
        <v/>
      </c>
      <c r="J327" s="37">
        <f>IF(D327="","",IFERROR(INDEX(Listas!$C$2:$C$18,MATCH(D327,Listas!$A$2:$A$18,0))&amp;"",""))</f>
        <v/>
      </c>
      <c r="K327" s="8" t="n"/>
      <c r="L327" s="1" t="n"/>
    </row>
    <row r="328">
      <c r="A328" s="5" t="n"/>
      <c r="B328" s="38"/>
      <c r="C328" s="39"/>
      <c r="D328" s="39"/>
      <c r="E328" s="40"/>
      <c r="F328" s="41"/>
      <c r="G328" s="42">
        <f>IF(B328="","",MONTH(B328))</f>
        <v/>
      </c>
      <c r="H328" s="42">
        <f>IF(B328="","",YEAR(B328))</f>
        <v/>
      </c>
      <c r="I328" s="43">
        <f>IF(D328="","",IFERROR(INDEX(Listas!$B$2:$B$18,MATCH(D328,Listas!$A$2:$A$18,0)),"Revisar"))</f>
        <v/>
      </c>
      <c r="J328" s="43">
        <f>IF(D328="","",IFERROR(INDEX(Listas!$C$2:$C$18,MATCH(D328,Listas!$A$2:$A$18,0))&amp;"",""))</f>
        <v/>
      </c>
      <c r="K328" s="8" t="n"/>
      <c r="L328" s="1" t="n"/>
    </row>
    <row r="329">
      <c r="A329" s="5" t="n"/>
      <c r="B329" s="32"/>
      <c r="C329" s="33"/>
      <c r="D329" s="33"/>
      <c r="E329" s="34"/>
      <c r="F329" s="35"/>
      <c r="G329" s="36">
        <f>IF(B329="","",MONTH(B329))</f>
        <v/>
      </c>
      <c r="H329" s="36">
        <f>IF(B329="","",YEAR(B329))</f>
        <v/>
      </c>
      <c r="I329" s="37">
        <f>IF(D329="","",IFERROR(INDEX(Listas!$B$2:$B$18,MATCH(D329,Listas!$A$2:$A$18,0)),"Revisar"))</f>
        <v/>
      </c>
      <c r="J329" s="37">
        <f>IF(D329="","",IFERROR(INDEX(Listas!$C$2:$C$18,MATCH(D329,Listas!$A$2:$A$18,0))&amp;"",""))</f>
        <v/>
      </c>
      <c r="K329" s="8" t="n"/>
      <c r="L329" s="1" t="n"/>
    </row>
    <row r="330">
      <c r="A330" s="5" t="n"/>
      <c r="B330" s="38"/>
      <c r="C330" s="39"/>
      <c r="D330" s="39"/>
      <c r="E330" s="40"/>
      <c r="F330" s="41"/>
      <c r="G330" s="42">
        <f>IF(B330="","",MONTH(B330))</f>
        <v/>
      </c>
      <c r="H330" s="42">
        <f>IF(B330="","",YEAR(B330))</f>
        <v/>
      </c>
      <c r="I330" s="43">
        <f>IF(D330="","",IFERROR(INDEX(Listas!$B$2:$B$18,MATCH(D330,Listas!$A$2:$A$18,0)),"Revisar"))</f>
        <v/>
      </c>
      <c r="J330" s="43">
        <f>IF(D330="","",IFERROR(INDEX(Listas!$C$2:$C$18,MATCH(D330,Listas!$A$2:$A$18,0))&amp;"",""))</f>
        <v/>
      </c>
      <c r="K330" s="8" t="n"/>
      <c r="L330" s="1" t="n"/>
    </row>
    <row r="331">
      <c r="A331" s="5" t="n"/>
      <c r="B331" s="32"/>
      <c r="C331" s="33"/>
      <c r="D331" s="33"/>
      <c r="E331" s="34"/>
      <c r="F331" s="35"/>
      <c r="G331" s="36">
        <f>IF(B331="","",MONTH(B331))</f>
        <v/>
      </c>
      <c r="H331" s="36">
        <f>IF(B331="","",YEAR(B331))</f>
        <v/>
      </c>
      <c r="I331" s="37">
        <f>IF(D331="","",IFERROR(INDEX(Listas!$B$2:$B$18,MATCH(D331,Listas!$A$2:$A$18,0)),"Revisar"))</f>
        <v/>
      </c>
      <c r="J331" s="37">
        <f>IF(D331="","",IFERROR(INDEX(Listas!$C$2:$C$18,MATCH(D331,Listas!$A$2:$A$18,0))&amp;"",""))</f>
        <v/>
      </c>
      <c r="K331" s="8" t="n"/>
      <c r="L331" s="1" t="n"/>
    </row>
    <row r="332">
      <c r="A332" s="5" t="n"/>
      <c r="B332" s="38"/>
      <c r="C332" s="39"/>
      <c r="D332" s="39"/>
      <c r="E332" s="40"/>
      <c r="F332" s="41"/>
      <c r="G332" s="42">
        <f>IF(B332="","",MONTH(B332))</f>
        <v/>
      </c>
      <c r="H332" s="42">
        <f>IF(B332="","",YEAR(B332))</f>
        <v/>
      </c>
      <c r="I332" s="43">
        <f>IF(D332="","",IFERROR(INDEX(Listas!$B$2:$B$18,MATCH(D332,Listas!$A$2:$A$18,0)),"Revisar"))</f>
        <v/>
      </c>
      <c r="J332" s="43">
        <f>IF(D332="","",IFERROR(INDEX(Listas!$C$2:$C$18,MATCH(D332,Listas!$A$2:$A$18,0))&amp;"",""))</f>
        <v/>
      </c>
      <c r="K332" s="8" t="n"/>
      <c r="L332" s="1" t="n"/>
    </row>
    <row r="333">
      <c r="A333" s="5" t="n"/>
      <c r="B333" s="32"/>
      <c r="C333" s="33"/>
      <c r="D333" s="33"/>
      <c r="E333" s="34"/>
      <c r="F333" s="35"/>
      <c r="G333" s="36">
        <f>IF(B333="","",MONTH(B333))</f>
        <v/>
      </c>
      <c r="H333" s="36">
        <f>IF(B333="","",YEAR(B333))</f>
        <v/>
      </c>
      <c r="I333" s="37">
        <f>IF(D333="","",IFERROR(INDEX(Listas!$B$2:$B$18,MATCH(D333,Listas!$A$2:$A$18,0)),"Revisar"))</f>
        <v/>
      </c>
      <c r="J333" s="37">
        <f>IF(D333="","",IFERROR(INDEX(Listas!$C$2:$C$18,MATCH(D333,Listas!$A$2:$A$18,0))&amp;"",""))</f>
        <v/>
      </c>
      <c r="K333" s="8" t="n"/>
      <c r="L333" s="1" t="n"/>
    </row>
    <row r="334">
      <c r="A334" s="5" t="n"/>
      <c r="B334" s="38"/>
      <c r="C334" s="39"/>
      <c r="D334" s="39"/>
      <c r="E334" s="40"/>
      <c r="F334" s="41"/>
      <c r="G334" s="42">
        <f>IF(B334="","",MONTH(B334))</f>
        <v/>
      </c>
      <c r="H334" s="42">
        <f>IF(B334="","",YEAR(B334))</f>
        <v/>
      </c>
      <c r="I334" s="43">
        <f>IF(D334="","",IFERROR(INDEX(Listas!$B$2:$B$18,MATCH(D334,Listas!$A$2:$A$18,0)),"Revisar"))</f>
        <v/>
      </c>
      <c r="J334" s="43">
        <f>IF(D334="","",IFERROR(INDEX(Listas!$C$2:$C$18,MATCH(D334,Listas!$A$2:$A$18,0))&amp;"",""))</f>
        <v/>
      </c>
      <c r="K334" s="8" t="n"/>
      <c r="L334" s="1" t="n"/>
    </row>
    <row r="335">
      <c r="A335" s="5" t="n"/>
      <c r="B335" s="32"/>
      <c r="C335" s="33"/>
      <c r="D335" s="33"/>
      <c r="E335" s="34"/>
      <c r="F335" s="35"/>
      <c r="G335" s="36">
        <f>IF(B335="","",MONTH(B335))</f>
        <v/>
      </c>
      <c r="H335" s="36">
        <f>IF(B335="","",YEAR(B335))</f>
        <v/>
      </c>
      <c r="I335" s="37">
        <f>IF(D335="","",IFERROR(INDEX(Listas!$B$2:$B$18,MATCH(D335,Listas!$A$2:$A$18,0)),"Revisar"))</f>
        <v/>
      </c>
      <c r="J335" s="37">
        <f>IF(D335="","",IFERROR(INDEX(Listas!$C$2:$C$18,MATCH(D335,Listas!$A$2:$A$18,0))&amp;"",""))</f>
        <v/>
      </c>
      <c r="K335" s="8" t="n"/>
      <c r="L335" s="1" t="n"/>
    </row>
    <row r="336">
      <c r="A336" s="5" t="n"/>
      <c r="B336" s="38"/>
      <c r="C336" s="39"/>
      <c r="D336" s="39"/>
      <c r="E336" s="40"/>
      <c r="F336" s="41"/>
      <c r="G336" s="42">
        <f>IF(B336="","",MONTH(B336))</f>
        <v/>
      </c>
      <c r="H336" s="42">
        <f>IF(B336="","",YEAR(B336))</f>
        <v/>
      </c>
      <c r="I336" s="43">
        <f>IF(D336="","",IFERROR(INDEX(Listas!$B$2:$B$18,MATCH(D336,Listas!$A$2:$A$18,0)),"Revisar"))</f>
        <v/>
      </c>
      <c r="J336" s="43">
        <f>IF(D336="","",IFERROR(INDEX(Listas!$C$2:$C$18,MATCH(D336,Listas!$A$2:$A$18,0))&amp;"",""))</f>
        <v/>
      </c>
      <c r="K336" s="8" t="n"/>
      <c r="L336" s="1" t="n"/>
    </row>
    <row r="337">
      <c r="A337" s="5" t="n"/>
      <c r="B337" s="32"/>
      <c r="C337" s="33"/>
      <c r="D337" s="33"/>
      <c r="E337" s="34"/>
      <c r="F337" s="35"/>
      <c r="G337" s="36">
        <f>IF(B337="","",MONTH(B337))</f>
        <v/>
      </c>
      <c r="H337" s="36">
        <f>IF(B337="","",YEAR(B337))</f>
        <v/>
      </c>
      <c r="I337" s="37">
        <f>IF(D337="","",IFERROR(INDEX(Listas!$B$2:$B$18,MATCH(D337,Listas!$A$2:$A$18,0)),"Revisar"))</f>
        <v/>
      </c>
      <c r="J337" s="37">
        <f>IF(D337="","",IFERROR(INDEX(Listas!$C$2:$C$18,MATCH(D337,Listas!$A$2:$A$18,0))&amp;"",""))</f>
        <v/>
      </c>
      <c r="K337" s="8" t="n"/>
      <c r="L337" s="1" t="n"/>
    </row>
    <row r="338">
      <c r="A338" s="5" t="n"/>
      <c r="B338" s="38"/>
      <c r="C338" s="39"/>
      <c r="D338" s="39"/>
      <c r="E338" s="40"/>
      <c r="F338" s="41"/>
      <c r="G338" s="42">
        <f>IF(B338="","",MONTH(B338))</f>
        <v/>
      </c>
      <c r="H338" s="42">
        <f>IF(B338="","",YEAR(B338))</f>
        <v/>
      </c>
      <c r="I338" s="43">
        <f>IF(D338="","",IFERROR(INDEX(Listas!$B$2:$B$18,MATCH(D338,Listas!$A$2:$A$18,0)),"Revisar"))</f>
        <v/>
      </c>
      <c r="J338" s="43">
        <f>IF(D338="","",IFERROR(INDEX(Listas!$C$2:$C$18,MATCH(D338,Listas!$A$2:$A$18,0))&amp;"",""))</f>
        <v/>
      </c>
      <c r="K338" s="8" t="n"/>
      <c r="L338" s="1" t="n"/>
    </row>
    <row r="339">
      <c r="A339" s="5" t="n"/>
      <c r="B339" s="32"/>
      <c r="C339" s="33"/>
      <c r="D339" s="33"/>
      <c r="E339" s="34"/>
      <c r="F339" s="35"/>
      <c r="G339" s="36">
        <f>IF(B339="","",MONTH(B339))</f>
        <v/>
      </c>
      <c r="H339" s="36">
        <f>IF(B339="","",YEAR(B339))</f>
        <v/>
      </c>
      <c r="I339" s="37">
        <f>IF(D339="","",IFERROR(INDEX(Listas!$B$2:$B$18,MATCH(D339,Listas!$A$2:$A$18,0)),"Revisar"))</f>
        <v/>
      </c>
      <c r="J339" s="37">
        <f>IF(D339="","",IFERROR(INDEX(Listas!$C$2:$C$18,MATCH(D339,Listas!$A$2:$A$18,0))&amp;"",""))</f>
        <v/>
      </c>
      <c r="K339" s="8" t="n"/>
      <c r="L339" s="1" t="n"/>
    </row>
    <row r="340">
      <c r="A340" s="5" t="n"/>
      <c r="B340" s="38"/>
      <c r="C340" s="39"/>
      <c r="D340" s="39"/>
      <c r="E340" s="40"/>
      <c r="F340" s="41"/>
      <c r="G340" s="42">
        <f>IF(B340="","",MONTH(B340))</f>
        <v/>
      </c>
      <c r="H340" s="42">
        <f>IF(B340="","",YEAR(B340))</f>
        <v/>
      </c>
      <c r="I340" s="43">
        <f>IF(D340="","",IFERROR(INDEX(Listas!$B$2:$B$18,MATCH(D340,Listas!$A$2:$A$18,0)),"Revisar"))</f>
        <v/>
      </c>
      <c r="J340" s="43">
        <f>IF(D340="","",IFERROR(INDEX(Listas!$C$2:$C$18,MATCH(D340,Listas!$A$2:$A$18,0))&amp;"",""))</f>
        <v/>
      </c>
      <c r="K340" s="8" t="n"/>
      <c r="L340" s="1" t="n"/>
    </row>
    <row r="341">
      <c r="A341" s="5" t="n"/>
      <c r="B341" s="32"/>
      <c r="C341" s="33"/>
      <c r="D341" s="33"/>
      <c r="E341" s="34"/>
      <c r="F341" s="35"/>
      <c r="G341" s="36">
        <f>IF(B341="","",MONTH(B341))</f>
        <v/>
      </c>
      <c r="H341" s="36">
        <f>IF(B341="","",YEAR(B341))</f>
        <v/>
      </c>
      <c r="I341" s="37">
        <f>IF(D341="","",IFERROR(INDEX(Listas!$B$2:$B$18,MATCH(D341,Listas!$A$2:$A$18,0)),"Revisar"))</f>
        <v/>
      </c>
      <c r="J341" s="37">
        <f>IF(D341="","",IFERROR(INDEX(Listas!$C$2:$C$18,MATCH(D341,Listas!$A$2:$A$18,0))&amp;"",""))</f>
        <v/>
      </c>
      <c r="K341" s="8" t="n"/>
      <c r="L341" s="1" t="n"/>
    </row>
    <row r="342">
      <c r="A342" s="5" t="n"/>
      <c r="B342" s="38"/>
      <c r="C342" s="39"/>
      <c r="D342" s="39"/>
      <c r="E342" s="40"/>
      <c r="F342" s="41"/>
      <c r="G342" s="42">
        <f>IF(B342="","",MONTH(B342))</f>
        <v/>
      </c>
      <c r="H342" s="42">
        <f>IF(B342="","",YEAR(B342))</f>
        <v/>
      </c>
      <c r="I342" s="43">
        <f>IF(D342="","",IFERROR(INDEX(Listas!$B$2:$B$18,MATCH(D342,Listas!$A$2:$A$18,0)),"Revisar"))</f>
        <v/>
      </c>
      <c r="J342" s="43">
        <f>IF(D342="","",IFERROR(INDEX(Listas!$C$2:$C$18,MATCH(D342,Listas!$A$2:$A$18,0))&amp;"",""))</f>
        <v/>
      </c>
      <c r="K342" s="8" t="n"/>
      <c r="L342" s="1" t="n"/>
    </row>
    <row r="343">
      <c r="A343" s="5" t="n"/>
      <c r="B343" s="32"/>
      <c r="C343" s="33"/>
      <c r="D343" s="33"/>
      <c r="E343" s="34"/>
      <c r="F343" s="35"/>
      <c r="G343" s="36">
        <f>IF(B343="","",MONTH(B343))</f>
        <v/>
      </c>
      <c r="H343" s="36">
        <f>IF(B343="","",YEAR(B343))</f>
        <v/>
      </c>
      <c r="I343" s="37">
        <f>IF(D343="","",IFERROR(INDEX(Listas!$B$2:$B$18,MATCH(D343,Listas!$A$2:$A$18,0)),"Revisar"))</f>
        <v/>
      </c>
      <c r="J343" s="37">
        <f>IF(D343="","",IFERROR(INDEX(Listas!$C$2:$C$18,MATCH(D343,Listas!$A$2:$A$18,0))&amp;"",""))</f>
        <v/>
      </c>
      <c r="K343" s="8" t="n"/>
      <c r="L343" s="1" t="n"/>
    </row>
    <row r="344">
      <c r="A344" s="5" t="n"/>
      <c r="B344" s="38"/>
      <c r="C344" s="39"/>
      <c r="D344" s="39"/>
      <c r="E344" s="40"/>
      <c r="F344" s="41"/>
      <c r="G344" s="42">
        <f>IF(B344="","",MONTH(B344))</f>
        <v/>
      </c>
      <c r="H344" s="42">
        <f>IF(B344="","",YEAR(B344))</f>
        <v/>
      </c>
      <c r="I344" s="43">
        <f>IF(D344="","",IFERROR(INDEX(Listas!$B$2:$B$18,MATCH(D344,Listas!$A$2:$A$18,0)),"Revisar"))</f>
        <v/>
      </c>
      <c r="J344" s="43">
        <f>IF(D344="","",IFERROR(INDEX(Listas!$C$2:$C$18,MATCH(D344,Listas!$A$2:$A$18,0))&amp;"",""))</f>
        <v/>
      </c>
      <c r="K344" s="8" t="n"/>
      <c r="L344" s="1" t="n"/>
    </row>
    <row r="345">
      <c r="A345" s="5" t="n"/>
      <c r="B345" s="32"/>
      <c r="C345" s="33"/>
      <c r="D345" s="33"/>
      <c r="E345" s="34"/>
      <c r="F345" s="35"/>
      <c r="G345" s="36">
        <f>IF(B345="","",MONTH(B345))</f>
        <v/>
      </c>
      <c r="H345" s="36">
        <f>IF(B345="","",YEAR(B345))</f>
        <v/>
      </c>
      <c r="I345" s="37">
        <f>IF(D345="","",IFERROR(INDEX(Listas!$B$2:$B$18,MATCH(D345,Listas!$A$2:$A$18,0)),"Revisar"))</f>
        <v/>
      </c>
      <c r="J345" s="37">
        <f>IF(D345="","",IFERROR(INDEX(Listas!$C$2:$C$18,MATCH(D345,Listas!$A$2:$A$18,0))&amp;"",""))</f>
        <v/>
      </c>
      <c r="K345" s="8" t="n"/>
      <c r="L345" s="1" t="n"/>
    </row>
    <row r="346">
      <c r="A346" s="5" t="n"/>
      <c r="B346" s="38"/>
      <c r="C346" s="39"/>
      <c r="D346" s="39"/>
      <c r="E346" s="40"/>
      <c r="F346" s="41"/>
      <c r="G346" s="42">
        <f>IF(B346="","",MONTH(B346))</f>
        <v/>
      </c>
      <c r="H346" s="42">
        <f>IF(B346="","",YEAR(B346))</f>
        <v/>
      </c>
      <c r="I346" s="43">
        <f>IF(D346="","",IFERROR(INDEX(Listas!$B$2:$B$18,MATCH(D346,Listas!$A$2:$A$18,0)),"Revisar"))</f>
        <v/>
      </c>
      <c r="J346" s="43">
        <f>IF(D346="","",IFERROR(INDEX(Listas!$C$2:$C$18,MATCH(D346,Listas!$A$2:$A$18,0))&amp;"",""))</f>
        <v/>
      </c>
      <c r="K346" s="8" t="n"/>
      <c r="L346" s="1" t="n"/>
    </row>
    <row r="347">
      <c r="A347" s="5" t="n"/>
      <c r="B347" s="32"/>
      <c r="C347" s="33"/>
      <c r="D347" s="33"/>
      <c r="E347" s="34"/>
      <c r="F347" s="35"/>
      <c r="G347" s="36">
        <f>IF(B347="","",MONTH(B347))</f>
        <v/>
      </c>
      <c r="H347" s="36">
        <f>IF(B347="","",YEAR(B347))</f>
        <v/>
      </c>
      <c r="I347" s="37">
        <f>IF(D347="","",IFERROR(INDEX(Listas!$B$2:$B$18,MATCH(D347,Listas!$A$2:$A$18,0)),"Revisar"))</f>
        <v/>
      </c>
      <c r="J347" s="37">
        <f>IF(D347="","",IFERROR(INDEX(Listas!$C$2:$C$18,MATCH(D347,Listas!$A$2:$A$18,0))&amp;"",""))</f>
        <v/>
      </c>
      <c r="K347" s="8" t="n"/>
      <c r="L347" s="1" t="n"/>
    </row>
    <row r="348">
      <c r="A348" s="5" t="n"/>
      <c r="B348" s="38"/>
      <c r="C348" s="39"/>
      <c r="D348" s="39"/>
      <c r="E348" s="40"/>
      <c r="F348" s="41"/>
      <c r="G348" s="42">
        <f>IF(B348="","",MONTH(B348))</f>
        <v/>
      </c>
      <c r="H348" s="42">
        <f>IF(B348="","",YEAR(B348))</f>
        <v/>
      </c>
      <c r="I348" s="43">
        <f>IF(D348="","",IFERROR(INDEX(Listas!$B$2:$B$18,MATCH(D348,Listas!$A$2:$A$18,0)),"Revisar"))</f>
        <v/>
      </c>
      <c r="J348" s="43">
        <f>IF(D348="","",IFERROR(INDEX(Listas!$C$2:$C$18,MATCH(D348,Listas!$A$2:$A$18,0))&amp;"",""))</f>
        <v/>
      </c>
      <c r="K348" s="8" t="n"/>
      <c r="L348" s="1" t="n"/>
    </row>
    <row r="349">
      <c r="A349" s="5" t="n"/>
      <c r="B349" s="32"/>
      <c r="C349" s="33"/>
      <c r="D349" s="33"/>
      <c r="E349" s="34"/>
      <c r="F349" s="35"/>
      <c r="G349" s="36">
        <f>IF(B349="","",MONTH(B349))</f>
        <v/>
      </c>
      <c r="H349" s="36">
        <f>IF(B349="","",YEAR(B349))</f>
        <v/>
      </c>
      <c r="I349" s="37">
        <f>IF(D349="","",IFERROR(INDEX(Listas!$B$2:$B$18,MATCH(D349,Listas!$A$2:$A$18,0)),"Revisar"))</f>
        <v/>
      </c>
      <c r="J349" s="37">
        <f>IF(D349="","",IFERROR(INDEX(Listas!$C$2:$C$18,MATCH(D349,Listas!$A$2:$A$18,0))&amp;"",""))</f>
        <v/>
      </c>
      <c r="K349" s="8" t="n"/>
      <c r="L349" s="1" t="n"/>
    </row>
    <row r="350">
      <c r="A350" s="5" t="n"/>
      <c r="B350" s="38"/>
      <c r="C350" s="39"/>
      <c r="D350" s="39"/>
      <c r="E350" s="40"/>
      <c r="F350" s="41"/>
      <c r="G350" s="42">
        <f>IF(B350="","",MONTH(B350))</f>
        <v/>
      </c>
      <c r="H350" s="42">
        <f>IF(B350="","",YEAR(B350))</f>
        <v/>
      </c>
      <c r="I350" s="43">
        <f>IF(D350="","",IFERROR(INDEX(Listas!$B$2:$B$18,MATCH(D350,Listas!$A$2:$A$18,0)),"Revisar"))</f>
        <v/>
      </c>
      <c r="J350" s="43">
        <f>IF(D350="","",IFERROR(INDEX(Listas!$C$2:$C$18,MATCH(D350,Listas!$A$2:$A$18,0))&amp;"",""))</f>
        <v/>
      </c>
      <c r="K350" s="8" t="n"/>
      <c r="L350" s="1" t="n"/>
    </row>
    <row r="351">
      <c r="A351" s="5" t="n"/>
      <c r="B351" s="32"/>
      <c r="C351" s="33"/>
      <c r="D351" s="33"/>
      <c r="E351" s="34"/>
      <c r="F351" s="35"/>
      <c r="G351" s="36">
        <f>IF(B351="","",MONTH(B351))</f>
        <v/>
      </c>
      <c r="H351" s="36">
        <f>IF(B351="","",YEAR(B351))</f>
        <v/>
      </c>
      <c r="I351" s="37">
        <f>IF(D351="","",IFERROR(INDEX(Listas!$B$2:$B$18,MATCH(D351,Listas!$A$2:$A$18,0)),"Revisar"))</f>
        <v/>
      </c>
      <c r="J351" s="37">
        <f>IF(D351="","",IFERROR(INDEX(Listas!$C$2:$C$18,MATCH(D351,Listas!$A$2:$A$18,0))&amp;"",""))</f>
        <v/>
      </c>
      <c r="K351" s="8" t="n"/>
      <c r="L351" s="1" t="n"/>
    </row>
    <row r="352">
      <c r="A352" s="5" t="n"/>
      <c r="B352" s="38"/>
      <c r="C352" s="39"/>
      <c r="D352" s="39"/>
      <c r="E352" s="40"/>
      <c r="F352" s="41"/>
      <c r="G352" s="42">
        <f>IF(B352="","",MONTH(B352))</f>
        <v/>
      </c>
      <c r="H352" s="42">
        <f>IF(B352="","",YEAR(B352))</f>
        <v/>
      </c>
      <c r="I352" s="43">
        <f>IF(D352="","",IFERROR(INDEX(Listas!$B$2:$B$18,MATCH(D352,Listas!$A$2:$A$18,0)),"Revisar"))</f>
        <v/>
      </c>
      <c r="J352" s="43">
        <f>IF(D352="","",IFERROR(INDEX(Listas!$C$2:$C$18,MATCH(D352,Listas!$A$2:$A$18,0))&amp;"",""))</f>
        <v/>
      </c>
      <c r="K352" s="8" t="n"/>
      <c r="L352" s="1" t="n"/>
    </row>
    <row r="353">
      <c r="A353" s="5" t="n"/>
      <c r="B353" s="32"/>
      <c r="C353" s="33"/>
      <c r="D353" s="33"/>
      <c r="E353" s="34"/>
      <c r="F353" s="35"/>
      <c r="G353" s="36">
        <f>IF(B353="","",MONTH(B353))</f>
        <v/>
      </c>
      <c r="H353" s="36">
        <f>IF(B353="","",YEAR(B353))</f>
        <v/>
      </c>
      <c r="I353" s="37">
        <f>IF(D353="","",IFERROR(INDEX(Listas!$B$2:$B$18,MATCH(D353,Listas!$A$2:$A$18,0)),"Revisar"))</f>
        <v/>
      </c>
      <c r="J353" s="37">
        <f>IF(D353="","",IFERROR(INDEX(Listas!$C$2:$C$18,MATCH(D353,Listas!$A$2:$A$18,0))&amp;"",""))</f>
        <v/>
      </c>
      <c r="K353" s="8" t="n"/>
      <c r="L353" s="1" t="n"/>
    </row>
    <row r="354">
      <c r="A354" s="5" t="n"/>
      <c r="B354" s="38"/>
      <c r="C354" s="39"/>
      <c r="D354" s="39"/>
      <c r="E354" s="40"/>
      <c r="F354" s="41"/>
      <c r="G354" s="42">
        <f>IF(B354="","",MONTH(B354))</f>
        <v/>
      </c>
      <c r="H354" s="42">
        <f>IF(B354="","",YEAR(B354))</f>
        <v/>
      </c>
      <c r="I354" s="43">
        <f>IF(D354="","",IFERROR(INDEX(Listas!$B$2:$B$18,MATCH(D354,Listas!$A$2:$A$18,0)),"Revisar"))</f>
        <v/>
      </c>
      <c r="J354" s="43">
        <f>IF(D354="","",IFERROR(INDEX(Listas!$C$2:$C$18,MATCH(D354,Listas!$A$2:$A$18,0))&amp;"",""))</f>
        <v/>
      </c>
      <c r="K354" s="8" t="n"/>
      <c r="L354" s="1" t="n"/>
    </row>
    <row r="355">
      <c r="A355" s="5" t="n"/>
      <c r="B355" s="32"/>
      <c r="C355" s="33"/>
      <c r="D355" s="33"/>
      <c r="E355" s="34"/>
      <c r="F355" s="35"/>
      <c r="G355" s="36">
        <f>IF(B355="","",MONTH(B355))</f>
        <v/>
      </c>
      <c r="H355" s="36">
        <f>IF(B355="","",YEAR(B355))</f>
        <v/>
      </c>
      <c r="I355" s="37">
        <f>IF(D355="","",IFERROR(INDEX(Listas!$B$2:$B$18,MATCH(D355,Listas!$A$2:$A$18,0)),"Revisar"))</f>
        <v/>
      </c>
      <c r="J355" s="37">
        <f>IF(D355="","",IFERROR(INDEX(Listas!$C$2:$C$18,MATCH(D355,Listas!$A$2:$A$18,0))&amp;"",""))</f>
        <v/>
      </c>
      <c r="K355" s="8" t="n"/>
      <c r="L355" s="1" t="n"/>
    </row>
    <row r="356">
      <c r="A356" s="5" t="n"/>
      <c r="B356" s="38"/>
      <c r="C356" s="39"/>
      <c r="D356" s="39"/>
      <c r="E356" s="40"/>
      <c r="F356" s="41"/>
      <c r="G356" s="42">
        <f>IF(B356="","",MONTH(B356))</f>
        <v/>
      </c>
      <c r="H356" s="42">
        <f>IF(B356="","",YEAR(B356))</f>
        <v/>
      </c>
      <c r="I356" s="43">
        <f>IF(D356="","",IFERROR(INDEX(Listas!$B$2:$B$18,MATCH(D356,Listas!$A$2:$A$18,0)),"Revisar"))</f>
        <v/>
      </c>
      <c r="J356" s="43">
        <f>IF(D356="","",IFERROR(INDEX(Listas!$C$2:$C$18,MATCH(D356,Listas!$A$2:$A$18,0))&amp;"",""))</f>
        <v/>
      </c>
      <c r="K356" s="8" t="n"/>
      <c r="L356" s="1" t="n"/>
    </row>
    <row r="357">
      <c r="A357" s="5" t="n"/>
      <c r="B357" s="32"/>
      <c r="C357" s="33"/>
      <c r="D357" s="33"/>
      <c r="E357" s="34"/>
      <c r="F357" s="35"/>
      <c r="G357" s="36">
        <f>IF(B357="","",MONTH(B357))</f>
        <v/>
      </c>
      <c r="H357" s="36">
        <f>IF(B357="","",YEAR(B357))</f>
        <v/>
      </c>
      <c r="I357" s="37">
        <f>IF(D357="","",IFERROR(INDEX(Listas!$B$2:$B$18,MATCH(D357,Listas!$A$2:$A$18,0)),"Revisar"))</f>
        <v/>
      </c>
      <c r="J357" s="37">
        <f>IF(D357="","",IFERROR(INDEX(Listas!$C$2:$C$18,MATCH(D357,Listas!$A$2:$A$18,0))&amp;"",""))</f>
        <v/>
      </c>
      <c r="K357" s="8" t="n"/>
      <c r="L357" s="1" t="n"/>
    </row>
    <row r="358">
      <c r="A358" s="5" t="n"/>
      <c r="B358" s="38"/>
      <c r="C358" s="39"/>
      <c r="D358" s="39"/>
      <c r="E358" s="40"/>
      <c r="F358" s="41"/>
      <c r="G358" s="42">
        <f>IF(B358="","",MONTH(B358))</f>
        <v/>
      </c>
      <c r="H358" s="42">
        <f>IF(B358="","",YEAR(B358))</f>
        <v/>
      </c>
      <c r="I358" s="43">
        <f>IF(D358="","",IFERROR(INDEX(Listas!$B$2:$B$18,MATCH(D358,Listas!$A$2:$A$18,0)),"Revisar"))</f>
        <v/>
      </c>
      <c r="J358" s="43">
        <f>IF(D358="","",IFERROR(INDEX(Listas!$C$2:$C$18,MATCH(D358,Listas!$A$2:$A$18,0))&amp;"",""))</f>
        <v/>
      </c>
      <c r="K358" s="8" t="n"/>
      <c r="L358" s="1" t="n"/>
    </row>
    <row r="359">
      <c r="A359" s="5" t="n"/>
      <c r="B359" s="32"/>
      <c r="C359" s="33"/>
      <c r="D359" s="33"/>
      <c r="E359" s="34"/>
      <c r="F359" s="35"/>
      <c r="G359" s="36">
        <f>IF(B359="","",MONTH(B359))</f>
        <v/>
      </c>
      <c r="H359" s="36">
        <f>IF(B359="","",YEAR(B359))</f>
        <v/>
      </c>
      <c r="I359" s="37">
        <f>IF(D359="","",IFERROR(INDEX(Listas!$B$2:$B$18,MATCH(D359,Listas!$A$2:$A$18,0)),"Revisar"))</f>
        <v/>
      </c>
      <c r="J359" s="37">
        <f>IF(D359="","",IFERROR(INDEX(Listas!$C$2:$C$18,MATCH(D359,Listas!$A$2:$A$18,0))&amp;"",""))</f>
        <v/>
      </c>
      <c r="K359" s="8" t="n"/>
      <c r="L359" s="1" t="n"/>
    </row>
    <row r="360">
      <c r="A360" s="5" t="n"/>
      <c r="B360" s="38"/>
      <c r="C360" s="39"/>
      <c r="D360" s="39"/>
      <c r="E360" s="40"/>
      <c r="F360" s="41"/>
      <c r="G360" s="42">
        <f>IF(B360="","",MONTH(B360))</f>
        <v/>
      </c>
      <c r="H360" s="42">
        <f>IF(B360="","",YEAR(B360))</f>
        <v/>
      </c>
      <c r="I360" s="43">
        <f>IF(D360="","",IFERROR(INDEX(Listas!$B$2:$B$18,MATCH(D360,Listas!$A$2:$A$18,0)),"Revisar"))</f>
        <v/>
      </c>
      <c r="J360" s="43">
        <f>IF(D360="","",IFERROR(INDEX(Listas!$C$2:$C$18,MATCH(D360,Listas!$A$2:$A$18,0))&amp;"",""))</f>
        <v/>
      </c>
      <c r="K360" s="8" t="n"/>
      <c r="L360" s="1" t="n"/>
    </row>
    <row r="361">
      <c r="A361" s="5" t="n"/>
      <c r="B361" s="32"/>
      <c r="C361" s="33"/>
      <c r="D361" s="33"/>
      <c r="E361" s="34"/>
      <c r="F361" s="35"/>
      <c r="G361" s="36">
        <f>IF(B361="","",MONTH(B361))</f>
        <v/>
      </c>
      <c r="H361" s="36">
        <f>IF(B361="","",YEAR(B361))</f>
        <v/>
      </c>
      <c r="I361" s="37">
        <f>IF(D361="","",IFERROR(INDEX(Listas!$B$2:$B$18,MATCH(D361,Listas!$A$2:$A$18,0)),"Revisar"))</f>
        <v/>
      </c>
      <c r="J361" s="37">
        <f>IF(D361="","",IFERROR(INDEX(Listas!$C$2:$C$18,MATCH(D361,Listas!$A$2:$A$18,0))&amp;"",""))</f>
        <v/>
      </c>
      <c r="K361" s="8" t="n"/>
      <c r="L361" s="1" t="n"/>
    </row>
    <row r="362">
      <c r="A362" s="5" t="n"/>
      <c r="B362" s="38"/>
      <c r="C362" s="39"/>
      <c r="D362" s="39"/>
      <c r="E362" s="40"/>
      <c r="F362" s="41"/>
      <c r="G362" s="42">
        <f>IF(B362="","",MONTH(B362))</f>
        <v/>
      </c>
      <c r="H362" s="42">
        <f>IF(B362="","",YEAR(B362))</f>
        <v/>
      </c>
      <c r="I362" s="43">
        <f>IF(D362="","",IFERROR(INDEX(Listas!$B$2:$B$18,MATCH(D362,Listas!$A$2:$A$18,0)),"Revisar"))</f>
        <v/>
      </c>
      <c r="J362" s="43">
        <f>IF(D362="","",IFERROR(INDEX(Listas!$C$2:$C$18,MATCH(D362,Listas!$A$2:$A$18,0))&amp;"",""))</f>
        <v/>
      </c>
      <c r="K362" s="8" t="n"/>
      <c r="L362" s="1" t="n"/>
    </row>
    <row r="363">
      <c r="A363" s="5" t="n"/>
      <c r="B363" s="32"/>
      <c r="C363" s="33"/>
      <c r="D363" s="33"/>
      <c r="E363" s="34"/>
      <c r="F363" s="35"/>
      <c r="G363" s="36">
        <f>IF(B363="","",MONTH(B363))</f>
        <v/>
      </c>
      <c r="H363" s="36">
        <f>IF(B363="","",YEAR(B363))</f>
        <v/>
      </c>
      <c r="I363" s="37">
        <f>IF(D363="","",IFERROR(INDEX(Listas!$B$2:$B$18,MATCH(D363,Listas!$A$2:$A$18,0)),"Revisar"))</f>
        <v/>
      </c>
      <c r="J363" s="37">
        <f>IF(D363="","",IFERROR(INDEX(Listas!$C$2:$C$18,MATCH(D363,Listas!$A$2:$A$18,0))&amp;"",""))</f>
        <v/>
      </c>
      <c r="K363" s="8" t="n"/>
      <c r="L363" s="1" t="n"/>
    </row>
    <row r="364">
      <c r="A364" s="5" t="n"/>
      <c r="B364" s="38"/>
      <c r="C364" s="39"/>
      <c r="D364" s="39"/>
      <c r="E364" s="40"/>
      <c r="F364" s="41"/>
      <c r="G364" s="42">
        <f>IF(B364="","",MONTH(B364))</f>
        <v/>
      </c>
      <c r="H364" s="42">
        <f>IF(B364="","",YEAR(B364))</f>
        <v/>
      </c>
      <c r="I364" s="43">
        <f>IF(D364="","",IFERROR(INDEX(Listas!$B$2:$B$18,MATCH(D364,Listas!$A$2:$A$18,0)),"Revisar"))</f>
        <v/>
      </c>
      <c r="J364" s="43">
        <f>IF(D364="","",IFERROR(INDEX(Listas!$C$2:$C$18,MATCH(D364,Listas!$A$2:$A$18,0))&amp;"",""))</f>
        <v/>
      </c>
      <c r="K364" s="8" t="n"/>
      <c r="L364" s="1" t="n"/>
    </row>
    <row r="365">
      <c r="A365" s="5" t="n"/>
      <c r="B365" s="32"/>
      <c r="C365" s="33"/>
      <c r="D365" s="33"/>
      <c r="E365" s="34"/>
      <c r="F365" s="35"/>
      <c r="G365" s="36">
        <f>IF(B365="","",MONTH(B365))</f>
        <v/>
      </c>
      <c r="H365" s="36">
        <f>IF(B365="","",YEAR(B365))</f>
        <v/>
      </c>
      <c r="I365" s="37">
        <f>IF(D365="","",IFERROR(INDEX(Listas!$B$2:$B$18,MATCH(D365,Listas!$A$2:$A$18,0)),"Revisar"))</f>
        <v/>
      </c>
      <c r="J365" s="37">
        <f>IF(D365="","",IFERROR(INDEX(Listas!$C$2:$C$18,MATCH(D365,Listas!$A$2:$A$18,0))&amp;"",""))</f>
        <v/>
      </c>
      <c r="K365" s="8" t="n"/>
      <c r="L365" s="1" t="n"/>
    </row>
    <row r="366">
      <c r="A366" s="5" t="n"/>
      <c r="B366" s="38"/>
      <c r="C366" s="39"/>
      <c r="D366" s="39"/>
      <c r="E366" s="40"/>
      <c r="F366" s="41"/>
      <c r="G366" s="42">
        <f>IF(B366="","",MONTH(B366))</f>
        <v/>
      </c>
      <c r="H366" s="42">
        <f>IF(B366="","",YEAR(B366))</f>
        <v/>
      </c>
      <c r="I366" s="43">
        <f>IF(D366="","",IFERROR(INDEX(Listas!$B$2:$B$18,MATCH(D366,Listas!$A$2:$A$18,0)),"Revisar"))</f>
        <v/>
      </c>
      <c r="J366" s="43">
        <f>IF(D366="","",IFERROR(INDEX(Listas!$C$2:$C$18,MATCH(D366,Listas!$A$2:$A$18,0))&amp;"",""))</f>
        <v/>
      </c>
      <c r="K366" s="8" t="n"/>
      <c r="L366" s="1" t="n"/>
    </row>
    <row r="367">
      <c r="A367" s="5" t="n"/>
      <c r="B367" s="32"/>
      <c r="C367" s="33"/>
      <c r="D367" s="33"/>
      <c r="E367" s="34"/>
      <c r="F367" s="35"/>
      <c r="G367" s="36">
        <f>IF(B367="","",MONTH(B367))</f>
        <v/>
      </c>
      <c r="H367" s="36">
        <f>IF(B367="","",YEAR(B367))</f>
        <v/>
      </c>
      <c r="I367" s="37">
        <f>IF(D367="","",IFERROR(INDEX(Listas!$B$2:$B$18,MATCH(D367,Listas!$A$2:$A$18,0)),"Revisar"))</f>
        <v/>
      </c>
      <c r="J367" s="37">
        <f>IF(D367="","",IFERROR(INDEX(Listas!$C$2:$C$18,MATCH(D367,Listas!$A$2:$A$18,0))&amp;"",""))</f>
        <v/>
      </c>
      <c r="K367" s="8" t="n"/>
      <c r="L367" s="1" t="n"/>
    </row>
    <row r="368">
      <c r="A368" s="5" t="n"/>
      <c r="B368" s="38"/>
      <c r="C368" s="39"/>
      <c r="D368" s="39"/>
      <c r="E368" s="40"/>
      <c r="F368" s="41"/>
      <c r="G368" s="42">
        <f>IF(B368="","",MONTH(B368))</f>
        <v/>
      </c>
      <c r="H368" s="42">
        <f>IF(B368="","",YEAR(B368))</f>
        <v/>
      </c>
      <c r="I368" s="43">
        <f>IF(D368="","",IFERROR(INDEX(Listas!$B$2:$B$18,MATCH(D368,Listas!$A$2:$A$18,0)),"Revisar"))</f>
        <v/>
      </c>
      <c r="J368" s="43">
        <f>IF(D368="","",IFERROR(INDEX(Listas!$C$2:$C$18,MATCH(D368,Listas!$A$2:$A$18,0))&amp;"",""))</f>
        <v/>
      </c>
      <c r="K368" s="8" t="n"/>
      <c r="L368" s="1" t="n"/>
    </row>
    <row r="369">
      <c r="A369" s="5" t="n"/>
      <c r="B369" s="32"/>
      <c r="C369" s="33"/>
      <c r="D369" s="33"/>
      <c r="E369" s="34"/>
      <c r="F369" s="35"/>
      <c r="G369" s="36">
        <f>IF(B369="","",MONTH(B369))</f>
        <v/>
      </c>
      <c r="H369" s="36">
        <f>IF(B369="","",YEAR(B369))</f>
        <v/>
      </c>
      <c r="I369" s="37">
        <f>IF(D369="","",IFERROR(INDEX(Listas!$B$2:$B$18,MATCH(D369,Listas!$A$2:$A$18,0)),"Revisar"))</f>
        <v/>
      </c>
      <c r="J369" s="37">
        <f>IF(D369="","",IFERROR(INDEX(Listas!$C$2:$C$18,MATCH(D369,Listas!$A$2:$A$18,0))&amp;"",""))</f>
        <v/>
      </c>
      <c r="K369" s="8" t="n"/>
      <c r="L369" s="1" t="n"/>
    </row>
    <row r="370">
      <c r="A370" s="5" t="n"/>
      <c r="B370" s="38"/>
      <c r="C370" s="39"/>
      <c r="D370" s="39"/>
      <c r="E370" s="40"/>
      <c r="F370" s="41"/>
      <c r="G370" s="42">
        <f>IF(B370="","",MONTH(B370))</f>
        <v/>
      </c>
      <c r="H370" s="42">
        <f>IF(B370="","",YEAR(B370))</f>
        <v/>
      </c>
      <c r="I370" s="43">
        <f>IF(D370="","",IFERROR(INDEX(Listas!$B$2:$B$18,MATCH(D370,Listas!$A$2:$A$18,0)),"Revisar"))</f>
        <v/>
      </c>
      <c r="J370" s="43">
        <f>IF(D370="","",IFERROR(INDEX(Listas!$C$2:$C$18,MATCH(D370,Listas!$A$2:$A$18,0))&amp;"",""))</f>
        <v/>
      </c>
      <c r="K370" s="8" t="n"/>
      <c r="L370" s="1" t="n"/>
    </row>
    <row r="371">
      <c r="A371" s="5" t="n"/>
      <c r="B371" s="32"/>
      <c r="C371" s="33"/>
      <c r="D371" s="33"/>
      <c r="E371" s="34"/>
      <c r="F371" s="35"/>
      <c r="G371" s="36">
        <f>IF(B371="","",MONTH(B371))</f>
        <v/>
      </c>
      <c r="H371" s="36">
        <f>IF(B371="","",YEAR(B371))</f>
        <v/>
      </c>
      <c r="I371" s="37">
        <f>IF(D371="","",IFERROR(INDEX(Listas!$B$2:$B$18,MATCH(D371,Listas!$A$2:$A$18,0)),"Revisar"))</f>
        <v/>
      </c>
      <c r="J371" s="37">
        <f>IF(D371="","",IFERROR(INDEX(Listas!$C$2:$C$18,MATCH(D371,Listas!$A$2:$A$18,0))&amp;"",""))</f>
        <v/>
      </c>
      <c r="K371" s="8" t="n"/>
      <c r="L371" s="1" t="n"/>
    </row>
    <row r="372">
      <c r="A372" s="5" t="n"/>
      <c r="B372" s="38"/>
      <c r="C372" s="39"/>
      <c r="D372" s="39"/>
      <c r="E372" s="40"/>
      <c r="F372" s="41"/>
      <c r="G372" s="42">
        <f>IF(B372="","",MONTH(B372))</f>
        <v/>
      </c>
      <c r="H372" s="42">
        <f>IF(B372="","",YEAR(B372))</f>
        <v/>
      </c>
      <c r="I372" s="43">
        <f>IF(D372="","",IFERROR(INDEX(Listas!$B$2:$B$18,MATCH(D372,Listas!$A$2:$A$18,0)),"Revisar"))</f>
        <v/>
      </c>
      <c r="J372" s="43">
        <f>IF(D372="","",IFERROR(INDEX(Listas!$C$2:$C$18,MATCH(D372,Listas!$A$2:$A$18,0))&amp;"",""))</f>
        <v/>
      </c>
      <c r="K372" s="8" t="n"/>
      <c r="L372" s="1" t="n"/>
    </row>
    <row r="373">
      <c r="A373" s="5" t="n"/>
      <c r="B373" s="32"/>
      <c r="C373" s="33"/>
      <c r="D373" s="33"/>
      <c r="E373" s="34"/>
      <c r="F373" s="35"/>
      <c r="G373" s="36">
        <f>IF(B373="","",MONTH(B373))</f>
        <v/>
      </c>
      <c r="H373" s="36">
        <f>IF(B373="","",YEAR(B373))</f>
        <v/>
      </c>
      <c r="I373" s="37">
        <f>IF(D373="","",IFERROR(INDEX(Listas!$B$2:$B$18,MATCH(D373,Listas!$A$2:$A$18,0)),"Revisar"))</f>
        <v/>
      </c>
      <c r="J373" s="37">
        <f>IF(D373="","",IFERROR(INDEX(Listas!$C$2:$C$18,MATCH(D373,Listas!$A$2:$A$18,0))&amp;"",""))</f>
        <v/>
      </c>
      <c r="K373" s="8" t="n"/>
      <c r="L373" s="1" t="n"/>
    </row>
    <row r="374">
      <c r="A374" s="5" t="n"/>
      <c r="B374" s="38"/>
      <c r="C374" s="39"/>
      <c r="D374" s="39"/>
      <c r="E374" s="40"/>
      <c r="F374" s="41"/>
      <c r="G374" s="42">
        <f>IF(B374="","",MONTH(B374))</f>
        <v/>
      </c>
      <c r="H374" s="42">
        <f>IF(B374="","",YEAR(B374))</f>
        <v/>
      </c>
      <c r="I374" s="43">
        <f>IF(D374="","",IFERROR(INDEX(Listas!$B$2:$B$18,MATCH(D374,Listas!$A$2:$A$18,0)),"Revisar"))</f>
        <v/>
      </c>
      <c r="J374" s="43">
        <f>IF(D374="","",IFERROR(INDEX(Listas!$C$2:$C$18,MATCH(D374,Listas!$A$2:$A$18,0))&amp;"",""))</f>
        <v/>
      </c>
      <c r="K374" s="8" t="n"/>
      <c r="L374" s="1" t="n"/>
    </row>
    <row r="375">
      <c r="A375" s="5" t="n"/>
      <c r="B375" s="32"/>
      <c r="C375" s="33"/>
      <c r="D375" s="33"/>
      <c r="E375" s="34"/>
      <c r="F375" s="35"/>
      <c r="G375" s="36">
        <f>IF(B375="","",MONTH(B375))</f>
        <v/>
      </c>
      <c r="H375" s="36">
        <f>IF(B375="","",YEAR(B375))</f>
        <v/>
      </c>
      <c r="I375" s="37">
        <f>IF(D375="","",IFERROR(INDEX(Listas!$B$2:$B$18,MATCH(D375,Listas!$A$2:$A$18,0)),"Revisar"))</f>
        <v/>
      </c>
      <c r="J375" s="37">
        <f>IF(D375="","",IFERROR(INDEX(Listas!$C$2:$C$18,MATCH(D375,Listas!$A$2:$A$18,0))&amp;"",""))</f>
        <v/>
      </c>
      <c r="K375" s="8" t="n"/>
      <c r="L375" s="1" t="n"/>
    </row>
    <row r="376">
      <c r="A376" s="5" t="n"/>
      <c r="B376" s="38"/>
      <c r="C376" s="39"/>
      <c r="D376" s="39"/>
      <c r="E376" s="40"/>
      <c r="F376" s="41"/>
      <c r="G376" s="42">
        <f>IF(B376="","",MONTH(B376))</f>
        <v/>
      </c>
      <c r="H376" s="42">
        <f>IF(B376="","",YEAR(B376))</f>
        <v/>
      </c>
      <c r="I376" s="43">
        <f>IF(D376="","",IFERROR(INDEX(Listas!$B$2:$B$18,MATCH(D376,Listas!$A$2:$A$18,0)),"Revisar"))</f>
        <v/>
      </c>
      <c r="J376" s="43">
        <f>IF(D376="","",IFERROR(INDEX(Listas!$C$2:$C$18,MATCH(D376,Listas!$A$2:$A$18,0))&amp;"",""))</f>
        <v/>
      </c>
      <c r="K376" s="8" t="n"/>
      <c r="L376" s="1" t="n"/>
    </row>
    <row r="377">
      <c r="A377" s="5" t="n"/>
      <c r="B377" s="32"/>
      <c r="C377" s="33"/>
      <c r="D377" s="33"/>
      <c r="E377" s="34"/>
      <c r="F377" s="35"/>
      <c r="G377" s="36">
        <f>IF(B377="","",MONTH(B377))</f>
        <v/>
      </c>
      <c r="H377" s="36">
        <f>IF(B377="","",YEAR(B377))</f>
        <v/>
      </c>
      <c r="I377" s="37">
        <f>IF(D377="","",IFERROR(INDEX(Listas!$B$2:$B$18,MATCH(D377,Listas!$A$2:$A$18,0)),"Revisar"))</f>
        <v/>
      </c>
      <c r="J377" s="37">
        <f>IF(D377="","",IFERROR(INDEX(Listas!$C$2:$C$18,MATCH(D377,Listas!$A$2:$A$18,0))&amp;"",""))</f>
        <v/>
      </c>
      <c r="K377" s="8" t="n"/>
      <c r="L377" s="1" t="n"/>
    </row>
    <row r="378">
      <c r="A378" s="5" t="n"/>
      <c r="B378" s="38"/>
      <c r="C378" s="39"/>
      <c r="D378" s="39"/>
      <c r="E378" s="40"/>
      <c r="F378" s="41"/>
      <c r="G378" s="42">
        <f>IF(B378="","",MONTH(B378))</f>
        <v/>
      </c>
      <c r="H378" s="42">
        <f>IF(B378="","",YEAR(B378))</f>
        <v/>
      </c>
      <c r="I378" s="43">
        <f>IF(D378="","",IFERROR(INDEX(Listas!$B$2:$B$18,MATCH(D378,Listas!$A$2:$A$18,0)),"Revisar"))</f>
        <v/>
      </c>
      <c r="J378" s="43">
        <f>IF(D378="","",IFERROR(INDEX(Listas!$C$2:$C$18,MATCH(D378,Listas!$A$2:$A$18,0))&amp;"",""))</f>
        <v/>
      </c>
      <c r="K378" s="8" t="n"/>
      <c r="L378" s="1" t="n"/>
    </row>
    <row r="379">
      <c r="A379" s="5" t="n"/>
      <c r="B379" s="32"/>
      <c r="C379" s="33"/>
      <c r="D379" s="33"/>
      <c r="E379" s="34"/>
      <c r="F379" s="35"/>
      <c r="G379" s="36">
        <f>IF(B379="","",MONTH(B379))</f>
        <v/>
      </c>
      <c r="H379" s="36">
        <f>IF(B379="","",YEAR(B379))</f>
        <v/>
      </c>
      <c r="I379" s="37">
        <f>IF(D379="","",IFERROR(INDEX(Listas!$B$2:$B$18,MATCH(D379,Listas!$A$2:$A$18,0)),"Revisar"))</f>
        <v/>
      </c>
      <c r="J379" s="37">
        <f>IF(D379="","",IFERROR(INDEX(Listas!$C$2:$C$18,MATCH(D379,Listas!$A$2:$A$18,0))&amp;"",""))</f>
        <v/>
      </c>
      <c r="K379" s="8" t="n"/>
      <c r="L379" s="1" t="n"/>
    </row>
    <row r="380">
      <c r="A380" s="5" t="n"/>
      <c r="B380" s="38"/>
      <c r="C380" s="39"/>
      <c r="D380" s="39"/>
      <c r="E380" s="40"/>
      <c r="F380" s="41"/>
      <c r="G380" s="42">
        <f>IF(B380="","",MONTH(B380))</f>
        <v/>
      </c>
      <c r="H380" s="42">
        <f>IF(B380="","",YEAR(B380))</f>
        <v/>
      </c>
      <c r="I380" s="43">
        <f>IF(D380="","",IFERROR(INDEX(Listas!$B$2:$B$18,MATCH(D380,Listas!$A$2:$A$18,0)),"Revisar"))</f>
        <v/>
      </c>
      <c r="J380" s="43">
        <f>IF(D380="","",IFERROR(INDEX(Listas!$C$2:$C$18,MATCH(D380,Listas!$A$2:$A$18,0))&amp;"",""))</f>
        <v/>
      </c>
      <c r="K380" s="8" t="n"/>
      <c r="L380" s="1" t="n"/>
    </row>
    <row r="381">
      <c r="A381" s="5" t="n"/>
      <c r="B381" s="32"/>
      <c r="C381" s="33"/>
      <c r="D381" s="33"/>
      <c r="E381" s="34"/>
      <c r="F381" s="35"/>
      <c r="G381" s="36">
        <f>IF(B381="","",MONTH(B381))</f>
        <v/>
      </c>
      <c r="H381" s="36">
        <f>IF(B381="","",YEAR(B381))</f>
        <v/>
      </c>
      <c r="I381" s="37">
        <f>IF(D381="","",IFERROR(INDEX(Listas!$B$2:$B$18,MATCH(D381,Listas!$A$2:$A$18,0)),"Revisar"))</f>
        <v/>
      </c>
      <c r="J381" s="37">
        <f>IF(D381="","",IFERROR(INDEX(Listas!$C$2:$C$18,MATCH(D381,Listas!$A$2:$A$18,0))&amp;"",""))</f>
        <v/>
      </c>
      <c r="K381" s="8" t="n"/>
      <c r="L381" s="1" t="n"/>
    </row>
    <row r="382">
      <c r="A382" s="5" t="n"/>
      <c r="B382" s="38"/>
      <c r="C382" s="39"/>
      <c r="D382" s="39"/>
      <c r="E382" s="40"/>
      <c r="F382" s="41"/>
      <c r="G382" s="42">
        <f>IF(B382="","",MONTH(B382))</f>
        <v/>
      </c>
      <c r="H382" s="42">
        <f>IF(B382="","",YEAR(B382))</f>
        <v/>
      </c>
      <c r="I382" s="43">
        <f>IF(D382="","",IFERROR(INDEX(Listas!$B$2:$B$18,MATCH(D382,Listas!$A$2:$A$18,0)),"Revisar"))</f>
        <v/>
      </c>
      <c r="J382" s="43">
        <f>IF(D382="","",IFERROR(INDEX(Listas!$C$2:$C$18,MATCH(D382,Listas!$A$2:$A$18,0))&amp;"",""))</f>
        <v/>
      </c>
      <c r="K382" s="8" t="n"/>
      <c r="L382" s="1" t="n"/>
    </row>
    <row r="383">
      <c r="A383" s="5" t="n"/>
      <c r="B383" s="32"/>
      <c r="C383" s="33"/>
      <c r="D383" s="33"/>
      <c r="E383" s="34"/>
      <c r="F383" s="35"/>
      <c r="G383" s="36">
        <f>IF(B383="","",MONTH(B383))</f>
        <v/>
      </c>
      <c r="H383" s="36">
        <f>IF(B383="","",YEAR(B383))</f>
        <v/>
      </c>
      <c r="I383" s="37">
        <f>IF(D383="","",IFERROR(INDEX(Listas!$B$2:$B$18,MATCH(D383,Listas!$A$2:$A$18,0)),"Revisar"))</f>
        <v/>
      </c>
      <c r="J383" s="37">
        <f>IF(D383="","",IFERROR(INDEX(Listas!$C$2:$C$18,MATCH(D383,Listas!$A$2:$A$18,0))&amp;"",""))</f>
        <v/>
      </c>
      <c r="K383" s="8" t="n"/>
      <c r="L383" s="1" t="n"/>
    </row>
    <row r="384">
      <c r="A384" s="5" t="n"/>
      <c r="B384" s="38"/>
      <c r="C384" s="39"/>
      <c r="D384" s="39"/>
      <c r="E384" s="40"/>
      <c r="F384" s="41"/>
      <c r="G384" s="42">
        <f>IF(B384="","",MONTH(B384))</f>
        <v/>
      </c>
      <c r="H384" s="42">
        <f>IF(B384="","",YEAR(B384))</f>
        <v/>
      </c>
      <c r="I384" s="43">
        <f>IF(D384="","",IFERROR(INDEX(Listas!$B$2:$B$18,MATCH(D384,Listas!$A$2:$A$18,0)),"Revisar"))</f>
        <v/>
      </c>
      <c r="J384" s="43">
        <f>IF(D384="","",IFERROR(INDEX(Listas!$C$2:$C$18,MATCH(D384,Listas!$A$2:$A$18,0))&amp;"",""))</f>
        <v/>
      </c>
      <c r="K384" s="8" t="n"/>
      <c r="L384" s="1" t="n"/>
    </row>
    <row r="385">
      <c r="A385" s="5" t="n"/>
      <c r="B385" s="32"/>
      <c r="C385" s="33"/>
      <c r="D385" s="33"/>
      <c r="E385" s="34"/>
      <c r="F385" s="35"/>
      <c r="G385" s="36">
        <f>IF(B385="","",MONTH(B385))</f>
        <v/>
      </c>
      <c r="H385" s="36">
        <f>IF(B385="","",YEAR(B385))</f>
        <v/>
      </c>
      <c r="I385" s="37">
        <f>IF(D385="","",IFERROR(INDEX(Listas!$B$2:$B$18,MATCH(D385,Listas!$A$2:$A$18,0)),"Revisar"))</f>
        <v/>
      </c>
      <c r="J385" s="37">
        <f>IF(D385="","",IFERROR(INDEX(Listas!$C$2:$C$18,MATCH(D385,Listas!$A$2:$A$18,0))&amp;"",""))</f>
        <v/>
      </c>
      <c r="K385" s="8" t="n"/>
      <c r="L385" s="1" t="n"/>
    </row>
    <row r="386">
      <c r="A386" s="5" t="n"/>
      <c r="B386" s="38"/>
      <c r="C386" s="39"/>
      <c r="D386" s="39"/>
      <c r="E386" s="40"/>
      <c r="F386" s="41"/>
      <c r="G386" s="42">
        <f>IF(B386="","",MONTH(B386))</f>
        <v/>
      </c>
      <c r="H386" s="42">
        <f>IF(B386="","",YEAR(B386))</f>
        <v/>
      </c>
      <c r="I386" s="43">
        <f>IF(D386="","",IFERROR(INDEX(Listas!$B$2:$B$18,MATCH(D386,Listas!$A$2:$A$18,0)),"Revisar"))</f>
        <v/>
      </c>
      <c r="J386" s="43">
        <f>IF(D386="","",IFERROR(INDEX(Listas!$C$2:$C$18,MATCH(D386,Listas!$A$2:$A$18,0))&amp;"",""))</f>
        <v/>
      </c>
      <c r="K386" s="8" t="n"/>
      <c r="L386" s="1" t="n"/>
    </row>
    <row r="387">
      <c r="A387" s="5" t="n"/>
      <c r="B387" s="32"/>
      <c r="C387" s="33"/>
      <c r="D387" s="33"/>
      <c r="E387" s="34"/>
      <c r="F387" s="35"/>
      <c r="G387" s="36">
        <f>IF(B387="","",MONTH(B387))</f>
        <v/>
      </c>
      <c r="H387" s="36">
        <f>IF(B387="","",YEAR(B387))</f>
        <v/>
      </c>
      <c r="I387" s="37">
        <f>IF(D387="","",IFERROR(INDEX(Listas!$B$2:$B$18,MATCH(D387,Listas!$A$2:$A$18,0)),"Revisar"))</f>
        <v/>
      </c>
      <c r="J387" s="37">
        <f>IF(D387="","",IFERROR(INDEX(Listas!$C$2:$C$18,MATCH(D387,Listas!$A$2:$A$18,0))&amp;"",""))</f>
        <v/>
      </c>
      <c r="K387" s="8" t="n"/>
      <c r="L387" s="1" t="n"/>
    </row>
    <row r="388">
      <c r="A388" s="5" t="n"/>
      <c r="B388" s="38"/>
      <c r="C388" s="39"/>
      <c r="D388" s="39"/>
      <c r="E388" s="40"/>
      <c r="F388" s="41"/>
      <c r="G388" s="42">
        <f>IF(B388="","",MONTH(B388))</f>
        <v/>
      </c>
      <c r="H388" s="42">
        <f>IF(B388="","",YEAR(B388))</f>
        <v/>
      </c>
      <c r="I388" s="43">
        <f>IF(D388="","",IFERROR(INDEX(Listas!$B$2:$B$18,MATCH(D388,Listas!$A$2:$A$18,0)),"Revisar"))</f>
        <v/>
      </c>
      <c r="J388" s="43">
        <f>IF(D388="","",IFERROR(INDEX(Listas!$C$2:$C$18,MATCH(D388,Listas!$A$2:$A$18,0))&amp;"",""))</f>
        <v/>
      </c>
      <c r="K388" s="8" t="n"/>
      <c r="L388" s="1" t="n"/>
    </row>
    <row r="389">
      <c r="A389" s="5" t="n"/>
      <c r="B389" s="32"/>
      <c r="C389" s="33"/>
      <c r="D389" s="33"/>
      <c r="E389" s="34"/>
      <c r="F389" s="35"/>
      <c r="G389" s="36">
        <f>IF(B389="","",MONTH(B389))</f>
        <v/>
      </c>
      <c r="H389" s="36">
        <f>IF(B389="","",YEAR(B389))</f>
        <v/>
      </c>
      <c r="I389" s="37">
        <f>IF(D389="","",IFERROR(INDEX(Listas!$B$2:$B$18,MATCH(D389,Listas!$A$2:$A$18,0)),"Revisar"))</f>
        <v/>
      </c>
      <c r="J389" s="37">
        <f>IF(D389="","",IFERROR(INDEX(Listas!$C$2:$C$18,MATCH(D389,Listas!$A$2:$A$18,0))&amp;"",""))</f>
        <v/>
      </c>
      <c r="K389" s="8" t="n"/>
      <c r="L389" s="1" t="n"/>
    </row>
    <row r="390">
      <c r="A390" s="5" t="n"/>
      <c r="B390" s="38"/>
      <c r="C390" s="39"/>
      <c r="D390" s="39"/>
      <c r="E390" s="40"/>
      <c r="F390" s="41"/>
      <c r="G390" s="42">
        <f>IF(B390="","",MONTH(B390))</f>
        <v/>
      </c>
      <c r="H390" s="42">
        <f>IF(B390="","",YEAR(B390))</f>
        <v/>
      </c>
      <c r="I390" s="43">
        <f>IF(D390="","",IFERROR(INDEX(Listas!$B$2:$B$18,MATCH(D390,Listas!$A$2:$A$18,0)),"Revisar"))</f>
        <v/>
      </c>
      <c r="J390" s="43">
        <f>IF(D390="","",IFERROR(INDEX(Listas!$C$2:$C$18,MATCH(D390,Listas!$A$2:$A$18,0))&amp;"",""))</f>
        <v/>
      </c>
      <c r="K390" s="8" t="n"/>
      <c r="L390" s="1" t="n"/>
    </row>
    <row r="391">
      <c r="A391" s="5" t="n"/>
      <c r="B391" s="32"/>
      <c r="C391" s="33"/>
      <c r="D391" s="33"/>
      <c r="E391" s="34"/>
      <c r="F391" s="35"/>
      <c r="G391" s="36">
        <f>IF(B391="","",MONTH(B391))</f>
        <v/>
      </c>
      <c r="H391" s="36">
        <f>IF(B391="","",YEAR(B391))</f>
        <v/>
      </c>
      <c r="I391" s="37">
        <f>IF(D391="","",IFERROR(INDEX(Listas!$B$2:$B$18,MATCH(D391,Listas!$A$2:$A$18,0)),"Revisar"))</f>
        <v/>
      </c>
      <c r="J391" s="37">
        <f>IF(D391="","",IFERROR(INDEX(Listas!$C$2:$C$18,MATCH(D391,Listas!$A$2:$A$18,0))&amp;"",""))</f>
        <v/>
      </c>
      <c r="K391" s="8" t="n"/>
      <c r="L391" s="1" t="n"/>
    </row>
    <row r="392">
      <c r="A392" s="5" t="n"/>
      <c r="B392" s="38"/>
      <c r="C392" s="39"/>
      <c r="D392" s="39"/>
      <c r="E392" s="40"/>
      <c r="F392" s="41"/>
      <c r="G392" s="42">
        <f>IF(B392="","",MONTH(B392))</f>
        <v/>
      </c>
      <c r="H392" s="42">
        <f>IF(B392="","",YEAR(B392))</f>
        <v/>
      </c>
      <c r="I392" s="43">
        <f>IF(D392="","",IFERROR(INDEX(Listas!$B$2:$B$18,MATCH(D392,Listas!$A$2:$A$18,0)),"Revisar"))</f>
        <v/>
      </c>
      <c r="J392" s="43">
        <f>IF(D392="","",IFERROR(INDEX(Listas!$C$2:$C$18,MATCH(D392,Listas!$A$2:$A$18,0))&amp;"",""))</f>
        <v/>
      </c>
      <c r="K392" s="8" t="n"/>
      <c r="L392" s="1" t="n"/>
    </row>
    <row r="393">
      <c r="A393" s="5" t="n"/>
      <c r="B393" s="32"/>
      <c r="C393" s="33"/>
      <c r="D393" s="33"/>
      <c r="E393" s="34"/>
      <c r="F393" s="35"/>
      <c r="G393" s="36">
        <f>IF(B393="","",MONTH(B393))</f>
        <v/>
      </c>
      <c r="H393" s="36">
        <f>IF(B393="","",YEAR(B393))</f>
        <v/>
      </c>
      <c r="I393" s="37">
        <f>IF(D393="","",IFERROR(INDEX(Listas!$B$2:$B$18,MATCH(D393,Listas!$A$2:$A$18,0)),"Revisar"))</f>
        <v/>
      </c>
      <c r="J393" s="37">
        <f>IF(D393="","",IFERROR(INDEX(Listas!$C$2:$C$18,MATCH(D393,Listas!$A$2:$A$18,0))&amp;"",""))</f>
        <v/>
      </c>
      <c r="K393" s="8" t="n"/>
      <c r="L393" s="1" t="n"/>
    </row>
    <row r="394">
      <c r="A394" s="5" t="n"/>
      <c r="B394" s="38"/>
      <c r="C394" s="39"/>
      <c r="D394" s="39"/>
      <c r="E394" s="40"/>
      <c r="F394" s="41"/>
      <c r="G394" s="42">
        <f>IF(B394="","",MONTH(B394))</f>
        <v/>
      </c>
      <c r="H394" s="42">
        <f>IF(B394="","",YEAR(B394))</f>
        <v/>
      </c>
      <c r="I394" s="43">
        <f>IF(D394="","",IFERROR(INDEX(Listas!$B$2:$B$18,MATCH(D394,Listas!$A$2:$A$18,0)),"Revisar"))</f>
        <v/>
      </c>
      <c r="J394" s="43">
        <f>IF(D394="","",IFERROR(INDEX(Listas!$C$2:$C$18,MATCH(D394,Listas!$A$2:$A$18,0))&amp;"",""))</f>
        <v/>
      </c>
      <c r="K394" s="8" t="n"/>
      <c r="L394" s="1" t="n"/>
    </row>
    <row r="395">
      <c r="A395" s="5" t="n"/>
      <c r="B395" s="32"/>
      <c r="C395" s="33"/>
      <c r="D395" s="33"/>
      <c r="E395" s="34"/>
      <c r="F395" s="35"/>
      <c r="G395" s="36">
        <f>IF(B395="","",MONTH(B395))</f>
        <v/>
      </c>
      <c r="H395" s="36">
        <f>IF(B395="","",YEAR(B395))</f>
        <v/>
      </c>
      <c r="I395" s="37">
        <f>IF(D395="","",IFERROR(INDEX(Listas!$B$2:$B$18,MATCH(D395,Listas!$A$2:$A$18,0)),"Revisar"))</f>
        <v/>
      </c>
      <c r="J395" s="37">
        <f>IF(D395="","",IFERROR(INDEX(Listas!$C$2:$C$18,MATCH(D395,Listas!$A$2:$A$18,0))&amp;"",""))</f>
        <v/>
      </c>
      <c r="K395" s="8" t="n"/>
      <c r="L395" s="1" t="n"/>
    </row>
    <row r="396">
      <c r="A396" s="5" t="n"/>
      <c r="B396" s="38"/>
      <c r="C396" s="39"/>
      <c r="D396" s="39"/>
      <c r="E396" s="40"/>
      <c r="F396" s="41"/>
      <c r="G396" s="42">
        <f>IF(B396="","",MONTH(B396))</f>
        <v/>
      </c>
      <c r="H396" s="42">
        <f>IF(B396="","",YEAR(B396))</f>
        <v/>
      </c>
      <c r="I396" s="43">
        <f>IF(D396="","",IFERROR(INDEX(Listas!$B$2:$B$18,MATCH(D396,Listas!$A$2:$A$18,0)),"Revisar"))</f>
        <v/>
      </c>
      <c r="J396" s="43">
        <f>IF(D396="","",IFERROR(INDEX(Listas!$C$2:$C$18,MATCH(D396,Listas!$A$2:$A$18,0))&amp;"",""))</f>
        <v/>
      </c>
      <c r="K396" s="8" t="n"/>
      <c r="L396" s="1" t="n"/>
    </row>
    <row r="397">
      <c r="A397" s="5" t="n"/>
      <c r="B397" s="32"/>
      <c r="C397" s="33"/>
      <c r="D397" s="33"/>
      <c r="E397" s="34"/>
      <c r="F397" s="35"/>
      <c r="G397" s="36">
        <f>IF(B397="","",MONTH(B397))</f>
        <v/>
      </c>
      <c r="H397" s="36">
        <f>IF(B397="","",YEAR(B397))</f>
        <v/>
      </c>
      <c r="I397" s="37">
        <f>IF(D397="","",IFERROR(INDEX(Listas!$B$2:$B$18,MATCH(D397,Listas!$A$2:$A$18,0)),"Revisar"))</f>
        <v/>
      </c>
      <c r="J397" s="37">
        <f>IF(D397="","",IFERROR(INDEX(Listas!$C$2:$C$18,MATCH(D397,Listas!$A$2:$A$18,0))&amp;"",""))</f>
        <v/>
      </c>
      <c r="K397" s="8" t="n"/>
      <c r="L397" s="1" t="n"/>
    </row>
    <row r="398">
      <c r="A398" s="5" t="n"/>
      <c r="B398" s="38"/>
      <c r="C398" s="39"/>
      <c r="D398" s="39"/>
      <c r="E398" s="40"/>
      <c r="F398" s="41"/>
      <c r="G398" s="42">
        <f>IF(B398="","",MONTH(B398))</f>
        <v/>
      </c>
      <c r="H398" s="42">
        <f>IF(B398="","",YEAR(B398))</f>
        <v/>
      </c>
      <c r="I398" s="43">
        <f>IF(D398="","",IFERROR(INDEX(Listas!$B$2:$B$18,MATCH(D398,Listas!$A$2:$A$18,0)),"Revisar"))</f>
        <v/>
      </c>
      <c r="J398" s="43">
        <f>IF(D398="","",IFERROR(INDEX(Listas!$C$2:$C$18,MATCH(D398,Listas!$A$2:$A$18,0))&amp;"",""))</f>
        <v/>
      </c>
      <c r="K398" s="8" t="n"/>
      <c r="L398" s="1" t="n"/>
    </row>
    <row r="399">
      <c r="A399" s="5" t="n"/>
      <c r="B399" s="32"/>
      <c r="C399" s="33"/>
      <c r="D399" s="33"/>
      <c r="E399" s="34"/>
      <c r="F399" s="35"/>
      <c r="G399" s="36">
        <f>IF(B399="","",MONTH(B399))</f>
        <v/>
      </c>
      <c r="H399" s="36">
        <f>IF(B399="","",YEAR(B399))</f>
        <v/>
      </c>
      <c r="I399" s="37">
        <f>IF(D399="","",IFERROR(INDEX(Listas!$B$2:$B$18,MATCH(D399,Listas!$A$2:$A$18,0)),"Revisar"))</f>
        <v/>
      </c>
      <c r="J399" s="37">
        <f>IF(D399="","",IFERROR(INDEX(Listas!$C$2:$C$18,MATCH(D399,Listas!$A$2:$A$18,0))&amp;"",""))</f>
        <v/>
      </c>
      <c r="K399" s="8" t="n"/>
      <c r="L399" s="1" t="n"/>
    </row>
    <row r="400">
      <c r="A400" s="5" t="n"/>
      <c r="B400" s="38"/>
      <c r="C400" s="39"/>
      <c r="D400" s="39"/>
      <c r="E400" s="40"/>
      <c r="F400" s="41"/>
      <c r="G400" s="42">
        <f>IF(B400="","",MONTH(B400))</f>
        <v/>
      </c>
      <c r="H400" s="42">
        <f>IF(B400="","",YEAR(B400))</f>
        <v/>
      </c>
      <c r="I400" s="43">
        <f>IF(D400="","",IFERROR(INDEX(Listas!$B$2:$B$18,MATCH(D400,Listas!$A$2:$A$18,0)),"Revisar"))</f>
        <v/>
      </c>
      <c r="J400" s="43">
        <f>IF(D400="","",IFERROR(INDEX(Listas!$C$2:$C$18,MATCH(D400,Listas!$A$2:$A$18,0))&amp;"",""))</f>
        <v/>
      </c>
      <c r="K400" s="8" t="n"/>
      <c r="L400" s="1" t="n"/>
    </row>
    <row r="401">
      <c r="A401" s="5" t="n"/>
      <c r="B401" s="32"/>
      <c r="C401" s="33"/>
      <c r="D401" s="33"/>
      <c r="E401" s="34"/>
      <c r="F401" s="35"/>
      <c r="G401" s="36">
        <f>IF(B401="","",MONTH(B401))</f>
        <v/>
      </c>
      <c r="H401" s="36">
        <f>IF(B401="","",YEAR(B401))</f>
        <v/>
      </c>
      <c r="I401" s="37">
        <f>IF(D401="","",IFERROR(INDEX(Listas!$B$2:$B$18,MATCH(D401,Listas!$A$2:$A$18,0)),"Revisar"))</f>
        <v/>
      </c>
      <c r="J401" s="37">
        <f>IF(D401="","",IFERROR(INDEX(Listas!$C$2:$C$18,MATCH(D401,Listas!$A$2:$A$18,0))&amp;"",""))</f>
        <v/>
      </c>
      <c r="K401" s="8" t="n"/>
      <c r="L401" s="1" t="n"/>
    </row>
    <row r="402">
      <c r="A402" s="5" t="n"/>
      <c r="B402" s="38"/>
      <c r="C402" s="39"/>
      <c r="D402" s="39"/>
      <c r="E402" s="40"/>
      <c r="F402" s="41"/>
      <c r="G402" s="42">
        <f>IF(B402="","",MONTH(B402))</f>
        <v/>
      </c>
      <c r="H402" s="42">
        <f>IF(B402="","",YEAR(B402))</f>
        <v/>
      </c>
      <c r="I402" s="43">
        <f>IF(D402="","",IFERROR(INDEX(Listas!$B$2:$B$18,MATCH(D402,Listas!$A$2:$A$18,0)),"Revisar"))</f>
        <v/>
      </c>
      <c r="J402" s="43">
        <f>IF(D402="","",IFERROR(INDEX(Listas!$C$2:$C$18,MATCH(D402,Listas!$A$2:$A$18,0))&amp;"",""))</f>
        <v/>
      </c>
      <c r="K402" s="8" t="n"/>
      <c r="L402" s="1" t="n"/>
    </row>
    <row r="403">
      <c r="A403" s="5" t="n"/>
      <c r="B403" s="32"/>
      <c r="C403" s="33"/>
      <c r="D403" s="33"/>
      <c r="E403" s="34"/>
      <c r="F403" s="35"/>
      <c r="G403" s="36">
        <f>IF(B403="","",MONTH(B403))</f>
        <v/>
      </c>
      <c r="H403" s="36">
        <f>IF(B403="","",YEAR(B403))</f>
        <v/>
      </c>
      <c r="I403" s="37">
        <f>IF(D403="","",IFERROR(INDEX(Listas!$B$2:$B$18,MATCH(D403,Listas!$A$2:$A$18,0)),"Revisar"))</f>
        <v/>
      </c>
      <c r="J403" s="37">
        <f>IF(D403="","",IFERROR(INDEX(Listas!$C$2:$C$18,MATCH(D403,Listas!$A$2:$A$18,0))&amp;"",""))</f>
        <v/>
      </c>
      <c r="K403" s="8" t="n"/>
      <c r="L403" s="1" t="n"/>
    </row>
    <row r="404">
      <c r="A404" s="5" t="n"/>
      <c r="B404" s="38"/>
      <c r="C404" s="39"/>
      <c r="D404" s="39"/>
      <c r="E404" s="40"/>
      <c r="F404" s="41"/>
      <c r="G404" s="42">
        <f>IF(B404="","",MONTH(B404))</f>
        <v/>
      </c>
      <c r="H404" s="42">
        <f>IF(B404="","",YEAR(B404))</f>
        <v/>
      </c>
      <c r="I404" s="43">
        <f>IF(D404="","",IFERROR(INDEX(Listas!$B$2:$B$18,MATCH(D404,Listas!$A$2:$A$18,0)),"Revisar"))</f>
        <v/>
      </c>
      <c r="J404" s="43">
        <f>IF(D404="","",IFERROR(INDEX(Listas!$C$2:$C$18,MATCH(D404,Listas!$A$2:$A$18,0))&amp;"",""))</f>
        <v/>
      </c>
      <c r="K404" s="8" t="n"/>
      <c r="L404" s="1" t="n"/>
    </row>
    <row r="405">
      <c r="A405" s="5" t="n"/>
      <c r="B405" s="32"/>
      <c r="C405" s="33"/>
      <c r="D405" s="33"/>
      <c r="E405" s="34"/>
      <c r="F405" s="35"/>
      <c r="G405" s="36">
        <f>IF(B405="","",MONTH(B405))</f>
        <v/>
      </c>
      <c r="H405" s="36">
        <f>IF(B405="","",YEAR(B405))</f>
        <v/>
      </c>
      <c r="I405" s="37">
        <f>IF(D405="","",IFERROR(INDEX(Listas!$B$2:$B$18,MATCH(D405,Listas!$A$2:$A$18,0)),"Revisar"))</f>
        <v/>
      </c>
      <c r="J405" s="37">
        <f>IF(D405="","",IFERROR(INDEX(Listas!$C$2:$C$18,MATCH(D405,Listas!$A$2:$A$18,0))&amp;"",""))</f>
        <v/>
      </c>
      <c r="K405" s="8" t="n"/>
      <c r="L405" s="1" t="n"/>
    </row>
    <row r="406">
      <c r="A406" s="5" t="n"/>
      <c r="B406" s="38"/>
      <c r="C406" s="39"/>
      <c r="D406" s="39"/>
      <c r="E406" s="40"/>
      <c r="F406" s="41"/>
      <c r="G406" s="42">
        <f>IF(B406="","",MONTH(B406))</f>
        <v/>
      </c>
      <c r="H406" s="42">
        <f>IF(B406="","",YEAR(B406))</f>
        <v/>
      </c>
      <c r="I406" s="43">
        <f>IF(D406="","",IFERROR(INDEX(Listas!$B$2:$B$18,MATCH(D406,Listas!$A$2:$A$18,0)),"Revisar"))</f>
        <v/>
      </c>
      <c r="J406" s="43">
        <f>IF(D406="","",IFERROR(INDEX(Listas!$C$2:$C$18,MATCH(D406,Listas!$A$2:$A$18,0))&amp;"",""))</f>
        <v/>
      </c>
      <c r="K406" s="8" t="n"/>
      <c r="L406" s="1" t="n"/>
    </row>
    <row r="407">
      <c r="A407" s="5" t="n"/>
      <c r="B407" s="32"/>
      <c r="C407" s="33"/>
      <c r="D407" s="33"/>
      <c r="E407" s="34"/>
      <c r="F407" s="35"/>
      <c r="G407" s="36">
        <f>IF(B407="","",MONTH(B407))</f>
        <v/>
      </c>
      <c r="H407" s="36">
        <f>IF(B407="","",YEAR(B407))</f>
        <v/>
      </c>
      <c r="I407" s="37">
        <f>IF(D407="","",IFERROR(INDEX(Listas!$B$2:$B$18,MATCH(D407,Listas!$A$2:$A$18,0)),"Revisar"))</f>
        <v/>
      </c>
      <c r="J407" s="37">
        <f>IF(D407="","",IFERROR(INDEX(Listas!$C$2:$C$18,MATCH(D407,Listas!$A$2:$A$18,0))&amp;"",""))</f>
        <v/>
      </c>
      <c r="K407" s="8" t="n"/>
      <c r="L407" s="1" t="n"/>
    </row>
    <row r="408">
      <c r="A408" s="5" t="n"/>
      <c r="B408" s="38"/>
      <c r="C408" s="39"/>
      <c r="D408" s="39"/>
      <c r="E408" s="40"/>
      <c r="F408" s="41"/>
      <c r="G408" s="42">
        <f>IF(B408="","",MONTH(B408))</f>
        <v/>
      </c>
      <c r="H408" s="42">
        <f>IF(B408="","",YEAR(B408))</f>
        <v/>
      </c>
      <c r="I408" s="43">
        <f>IF(D408="","",IFERROR(INDEX(Listas!$B$2:$B$18,MATCH(D408,Listas!$A$2:$A$18,0)),"Revisar"))</f>
        <v/>
      </c>
      <c r="J408" s="43">
        <f>IF(D408="","",IFERROR(INDEX(Listas!$C$2:$C$18,MATCH(D408,Listas!$A$2:$A$18,0))&amp;"",""))</f>
        <v/>
      </c>
      <c r="K408" s="8" t="n"/>
      <c r="L408" s="1" t="n"/>
    </row>
    <row r="409">
      <c r="A409" s="5" t="n"/>
      <c r="B409" s="32"/>
      <c r="C409" s="33"/>
      <c r="D409" s="33"/>
      <c r="E409" s="34"/>
      <c r="F409" s="35"/>
      <c r="G409" s="36">
        <f>IF(B409="","",MONTH(B409))</f>
        <v/>
      </c>
      <c r="H409" s="36">
        <f>IF(B409="","",YEAR(B409))</f>
        <v/>
      </c>
      <c r="I409" s="37">
        <f>IF(D409="","",IFERROR(INDEX(Listas!$B$2:$B$18,MATCH(D409,Listas!$A$2:$A$18,0)),"Revisar"))</f>
        <v/>
      </c>
      <c r="J409" s="37">
        <f>IF(D409="","",IFERROR(INDEX(Listas!$C$2:$C$18,MATCH(D409,Listas!$A$2:$A$18,0))&amp;"",""))</f>
        <v/>
      </c>
      <c r="K409" s="8" t="n"/>
      <c r="L409" s="1" t="n"/>
    </row>
    <row r="410">
      <c r="A410" s="5" t="n"/>
      <c r="B410" s="38"/>
      <c r="C410" s="39"/>
      <c r="D410" s="39"/>
      <c r="E410" s="40"/>
      <c r="F410" s="41"/>
      <c r="G410" s="42">
        <f>IF(B410="","",MONTH(B410))</f>
        <v/>
      </c>
      <c r="H410" s="42">
        <f>IF(B410="","",YEAR(B410))</f>
        <v/>
      </c>
      <c r="I410" s="43">
        <f>IF(D410="","",IFERROR(INDEX(Listas!$B$2:$B$18,MATCH(D410,Listas!$A$2:$A$18,0)),"Revisar"))</f>
        <v/>
      </c>
      <c r="J410" s="43">
        <f>IF(D410="","",IFERROR(INDEX(Listas!$C$2:$C$18,MATCH(D410,Listas!$A$2:$A$18,0))&amp;"",""))</f>
        <v/>
      </c>
      <c r="K410" s="8" t="n"/>
      <c r="L410" s="1" t="n"/>
    </row>
    <row r="411">
      <c r="A411" s="5" t="n"/>
      <c r="B411" s="32"/>
      <c r="C411" s="33"/>
      <c r="D411" s="33"/>
      <c r="E411" s="34"/>
      <c r="F411" s="35"/>
      <c r="G411" s="36">
        <f>IF(B411="","",MONTH(B411))</f>
        <v/>
      </c>
      <c r="H411" s="36">
        <f>IF(B411="","",YEAR(B411))</f>
        <v/>
      </c>
      <c r="I411" s="37">
        <f>IF(D411="","",IFERROR(INDEX(Listas!$B$2:$B$18,MATCH(D411,Listas!$A$2:$A$18,0)),"Revisar"))</f>
        <v/>
      </c>
      <c r="J411" s="37">
        <f>IF(D411="","",IFERROR(INDEX(Listas!$C$2:$C$18,MATCH(D411,Listas!$A$2:$A$18,0))&amp;"",""))</f>
        <v/>
      </c>
      <c r="K411" s="8" t="n"/>
      <c r="L411" s="1" t="n"/>
    </row>
    <row r="412">
      <c r="A412" s="5" t="n"/>
      <c r="B412" s="38"/>
      <c r="C412" s="39"/>
      <c r="D412" s="39"/>
      <c r="E412" s="40"/>
      <c r="F412" s="41"/>
      <c r="G412" s="42">
        <f>IF(B412="","",MONTH(B412))</f>
        <v/>
      </c>
      <c r="H412" s="42">
        <f>IF(B412="","",YEAR(B412))</f>
        <v/>
      </c>
      <c r="I412" s="43">
        <f>IF(D412="","",IFERROR(INDEX(Listas!$B$2:$B$18,MATCH(D412,Listas!$A$2:$A$18,0)),"Revisar"))</f>
        <v/>
      </c>
      <c r="J412" s="43">
        <f>IF(D412="","",IFERROR(INDEX(Listas!$C$2:$C$18,MATCH(D412,Listas!$A$2:$A$18,0))&amp;"",""))</f>
        <v/>
      </c>
      <c r="K412" s="8" t="n"/>
      <c r="L412" s="1" t="n"/>
    </row>
    <row r="413">
      <c r="A413" s="5" t="n"/>
      <c r="B413" s="32"/>
      <c r="C413" s="33"/>
      <c r="D413" s="33"/>
      <c r="E413" s="34"/>
      <c r="F413" s="35"/>
      <c r="G413" s="36">
        <f>IF(B413="","",MONTH(B413))</f>
        <v/>
      </c>
      <c r="H413" s="36">
        <f>IF(B413="","",YEAR(B413))</f>
        <v/>
      </c>
      <c r="I413" s="37">
        <f>IF(D413="","",IFERROR(INDEX(Listas!$B$2:$B$18,MATCH(D413,Listas!$A$2:$A$18,0)),"Revisar"))</f>
        <v/>
      </c>
      <c r="J413" s="37">
        <f>IF(D413="","",IFERROR(INDEX(Listas!$C$2:$C$18,MATCH(D413,Listas!$A$2:$A$18,0))&amp;"",""))</f>
        <v/>
      </c>
      <c r="K413" s="8" t="n"/>
      <c r="L413" s="1" t="n"/>
    </row>
    <row r="414">
      <c r="A414" s="5" t="n"/>
      <c r="B414" s="38"/>
      <c r="C414" s="39"/>
      <c r="D414" s="39"/>
      <c r="E414" s="40"/>
      <c r="F414" s="41"/>
      <c r="G414" s="42">
        <f>IF(B414="","",MONTH(B414))</f>
        <v/>
      </c>
      <c r="H414" s="42">
        <f>IF(B414="","",YEAR(B414))</f>
        <v/>
      </c>
      <c r="I414" s="43">
        <f>IF(D414="","",IFERROR(INDEX(Listas!$B$2:$B$18,MATCH(D414,Listas!$A$2:$A$18,0)),"Revisar"))</f>
        <v/>
      </c>
      <c r="J414" s="43">
        <f>IF(D414="","",IFERROR(INDEX(Listas!$C$2:$C$18,MATCH(D414,Listas!$A$2:$A$18,0))&amp;"",""))</f>
        <v/>
      </c>
      <c r="K414" s="8" t="n"/>
      <c r="L414" s="1" t="n"/>
    </row>
    <row r="415">
      <c r="A415" s="5" t="n"/>
      <c r="B415" s="32"/>
      <c r="C415" s="33"/>
      <c r="D415" s="33"/>
      <c r="E415" s="34"/>
      <c r="F415" s="35"/>
      <c r="G415" s="36">
        <f>IF(B415="","",MONTH(B415))</f>
        <v/>
      </c>
      <c r="H415" s="36">
        <f>IF(B415="","",YEAR(B415))</f>
        <v/>
      </c>
      <c r="I415" s="37">
        <f>IF(D415="","",IFERROR(INDEX(Listas!$B$2:$B$18,MATCH(D415,Listas!$A$2:$A$18,0)),"Revisar"))</f>
        <v/>
      </c>
      <c r="J415" s="37">
        <f>IF(D415="","",IFERROR(INDEX(Listas!$C$2:$C$18,MATCH(D415,Listas!$A$2:$A$18,0))&amp;"",""))</f>
        <v/>
      </c>
      <c r="K415" s="8" t="n"/>
      <c r="L415" s="1" t="n"/>
    </row>
    <row r="416">
      <c r="A416" s="5" t="n"/>
      <c r="B416" s="38"/>
      <c r="C416" s="39"/>
      <c r="D416" s="39"/>
      <c r="E416" s="40"/>
      <c r="F416" s="41"/>
      <c r="G416" s="42">
        <f>IF(B416="","",MONTH(B416))</f>
        <v/>
      </c>
      <c r="H416" s="42">
        <f>IF(B416="","",YEAR(B416))</f>
        <v/>
      </c>
      <c r="I416" s="43">
        <f>IF(D416="","",IFERROR(INDEX(Listas!$B$2:$B$18,MATCH(D416,Listas!$A$2:$A$18,0)),"Revisar"))</f>
        <v/>
      </c>
      <c r="J416" s="43">
        <f>IF(D416="","",IFERROR(INDEX(Listas!$C$2:$C$18,MATCH(D416,Listas!$A$2:$A$18,0))&amp;"",""))</f>
        <v/>
      </c>
      <c r="K416" s="8" t="n"/>
      <c r="L416" s="1" t="n"/>
    </row>
    <row r="417">
      <c r="A417" s="5" t="n"/>
      <c r="B417" s="32"/>
      <c r="C417" s="33"/>
      <c r="D417" s="33"/>
      <c r="E417" s="34"/>
      <c r="F417" s="35"/>
      <c r="G417" s="36">
        <f>IF(B417="","",MONTH(B417))</f>
        <v/>
      </c>
      <c r="H417" s="36">
        <f>IF(B417="","",YEAR(B417))</f>
        <v/>
      </c>
      <c r="I417" s="37">
        <f>IF(D417="","",IFERROR(INDEX(Listas!$B$2:$B$18,MATCH(D417,Listas!$A$2:$A$18,0)),"Revisar"))</f>
        <v/>
      </c>
      <c r="J417" s="37">
        <f>IF(D417="","",IFERROR(INDEX(Listas!$C$2:$C$18,MATCH(D417,Listas!$A$2:$A$18,0))&amp;"",""))</f>
        <v/>
      </c>
      <c r="K417" s="8" t="n"/>
      <c r="L417" s="1" t="n"/>
    </row>
    <row r="418">
      <c r="A418" s="5" t="n"/>
      <c r="B418" s="38"/>
      <c r="C418" s="39"/>
      <c r="D418" s="39"/>
      <c r="E418" s="40"/>
      <c r="F418" s="41"/>
      <c r="G418" s="42">
        <f>IF(B418="","",MONTH(B418))</f>
        <v/>
      </c>
      <c r="H418" s="42">
        <f>IF(B418="","",YEAR(B418))</f>
        <v/>
      </c>
      <c r="I418" s="43">
        <f>IF(D418="","",IFERROR(INDEX(Listas!$B$2:$B$18,MATCH(D418,Listas!$A$2:$A$18,0)),"Revisar"))</f>
        <v/>
      </c>
      <c r="J418" s="43">
        <f>IF(D418="","",IFERROR(INDEX(Listas!$C$2:$C$18,MATCH(D418,Listas!$A$2:$A$18,0))&amp;"",""))</f>
        <v/>
      </c>
      <c r="K418" s="8" t="n"/>
      <c r="L418" s="1" t="n"/>
    </row>
    <row r="419">
      <c r="A419" s="5" t="n"/>
      <c r="B419" s="32"/>
      <c r="C419" s="33"/>
      <c r="D419" s="33"/>
      <c r="E419" s="34"/>
      <c r="F419" s="35"/>
      <c r="G419" s="36">
        <f>IF(B419="","",MONTH(B419))</f>
        <v/>
      </c>
      <c r="H419" s="36">
        <f>IF(B419="","",YEAR(B419))</f>
        <v/>
      </c>
      <c r="I419" s="37">
        <f>IF(D419="","",IFERROR(INDEX(Listas!$B$2:$B$18,MATCH(D419,Listas!$A$2:$A$18,0)),"Revisar"))</f>
        <v/>
      </c>
      <c r="J419" s="37">
        <f>IF(D419="","",IFERROR(INDEX(Listas!$C$2:$C$18,MATCH(D419,Listas!$A$2:$A$18,0))&amp;"",""))</f>
        <v/>
      </c>
      <c r="K419" s="8" t="n"/>
      <c r="L419" s="1" t="n"/>
    </row>
    <row r="420">
      <c r="A420" s="5" t="n"/>
      <c r="B420" s="38"/>
      <c r="C420" s="39"/>
      <c r="D420" s="39"/>
      <c r="E420" s="40"/>
      <c r="F420" s="41"/>
      <c r="G420" s="42">
        <f>IF(B420="","",MONTH(B420))</f>
        <v/>
      </c>
      <c r="H420" s="42">
        <f>IF(B420="","",YEAR(B420))</f>
        <v/>
      </c>
      <c r="I420" s="43">
        <f>IF(D420="","",IFERROR(INDEX(Listas!$B$2:$B$18,MATCH(D420,Listas!$A$2:$A$18,0)),"Revisar"))</f>
        <v/>
      </c>
      <c r="J420" s="43">
        <f>IF(D420="","",IFERROR(INDEX(Listas!$C$2:$C$18,MATCH(D420,Listas!$A$2:$A$18,0))&amp;"",""))</f>
        <v/>
      </c>
      <c r="K420" s="8" t="n"/>
      <c r="L420" s="1" t="n"/>
    </row>
    <row r="421">
      <c r="A421" s="5" t="n"/>
      <c r="B421" s="32"/>
      <c r="C421" s="33"/>
      <c r="D421" s="33"/>
      <c r="E421" s="34"/>
      <c r="F421" s="35"/>
      <c r="G421" s="36">
        <f>IF(B421="","",MONTH(B421))</f>
        <v/>
      </c>
      <c r="H421" s="36">
        <f>IF(B421="","",YEAR(B421))</f>
        <v/>
      </c>
      <c r="I421" s="37">
        <f>IF(D421="","",IFERROR(INDEX(Listas!$B$2:$B$18,MATCH(D421,Listas!$A$2:$A$18,0)),"Revisar"))</f>
        <v/>
      </c>
      <c r="J421" s="37">
        <f>IF(D421="","",IFERROR(INDEX(Listas!$C$2:$C$18,MATCH(D421,Listas!$A$2:$A$18,0))&amp;"",""))</f>
        <v/>
      </c>
      <c r="K421" s="8" t="n"/>
      <c r="L421" s="1" t="n"/>
    </row>
    <row r="422">
      <c r="A422" s="5" t="n"/>
      <c r="B422" s="38"/>
      <c r="C422" s="39"/>
      <c r="D422" s="39"/>
      <c r="E422" s="40"/>
      <c r="F422" s="41"/>
      <c r="G422" s="42">
        <f>IF(B422="","",MONTH(B422))</f>
        <v/>
      </c>
      <c r="H422" s="42">
        <f>IF(B422="","",YEAR(B422))</f>
        <v/>
      </c>
      <c r="I422" s="43">
        <f>IF(D422="","",IFERROR(INDEX(Listas!$B$2:$B$18,MATCH(D422,Listas!$A$2:$A$18,0)),"Revisar"))</f>
        <v/>
      </c>
      <c r="J422" s="43">
        <f>IF(D422="","",IFERROR(INDEX(Listas!$C$2:$C$18,MATCH(D422,Listas!$A$2:$A$18,0))&amp;"",""))</f>
        <v/>
      </c>
      <c r="K422" s="8" t="n"/>
      <c r="L422" s="1" t="n"/>
    </row>
    <row r="423">
      <c r="A423" s="5" t="n"/>
      <c r="B423" s="32"/>
      <c r="C423" s="33"/>
      <c r="D423" s="33"/>
      <c r="E423" s="34"/>
      <c r="F423" s="35"/>
      <c r="G423" s="36">
        <f>IF(B423="","",MONTH(B423))</f>
        <v/>
      </c>
      <c r="H423" s="36">
        <f>IF(B423="","",YEAR(B423))</f>
        <v/>
      </c>
      <c r="I423" s="37">
        <f>IF(D423="","",IFERROR(INDEX(Listas!$B$2:$B$18,MATCH(D423,Listas!$A$2:$A$18,0)),"Revisar"))</f>
        <v/>
      </c>
      <c r="J423" s="37">
        <f>IF(D423="","",IFERROR(INDEX(Listas!$C$2:$C$18,MATCH(D423,Listas!$A$2:$A$18,0))&amp;"",""))</f>
        <v/>
      </c>
      <c r="K423" s="8" t="n"/>
      <c r="L423" s="1" t="n"/>
    </row>
    <row r="424">
      <c r="A424" s="5" t="n"/>
      <c r="B424" s="38"/>
      <c r="C424" s="39"/>
      <c r="D424" s="39"/>
      <c r="E424" s="40"/>
      <c r="F424" s="41"/>
      <c r="G424" s="42">
        <f>IF(B424="","",MONTH(B424))</f>
        <v/>
      </c>
      <c r="H424" s="42">
        <f>IF(B424="","",YEAR(B424))</f>
        <v/>
      </c>
      <c r="I424" s="43">
        <f>IF(D424="","",IFERROR(INDEX(Listas!$B$2:$B$18,MATCH(D424,Listas!$A$2:$A$18,0)),"Revisar"))</f>
        <v/>
      </c>
      <c r="J424" s="43">
        <f>IF(D424="","",IFERROR(INDEX(Listas!$C$2:$C$18,MATCH(D424,Listas!$A$2:$A$18,0))&amp;"",""))</f>
        <v/>
      </c>
      <c r="K424" s="8" t="n"/>
      <c r="L424" s="1" t="n"/>
    </row>
    <row r="425">
      <c r="A425" s="5" t="n"/>
      <c r="B425" s="32"/>
      <c r="C425" s="33"/>
      <c r="D425" s="33"/>
      <c r="E425" s="34"/>
      <c r="F425" s="35"/>
      <c r="G425" s="36">
        <f>IF(B425="","",MONTH(B425))</f>
        <v/>
      </c>
      <c r="H425" s="36">
        <f>IF(B425="","",YEAR(B425))</f>
        <v/>
      </c>
      <c r="I425" s="37">
        <f>IF(D425="","",IFERROR(INDEX(Listas!$B$2:$B$18,MATCH(D425,Listas!$A$2:$A$18,0)),"Revisar"))</f>
        <v/>
      </c>
      <c r="J425" s="37">
        <f>IF(D425="","",IFERROR(INDEX(Listas!$C$2:$C$18,MATCH(D425,Listas!$A$2:$A$18,0))&amp;"",""))</f>
        <v/>
      </c>
      <c r="K425" s="8" t="n"/>
      <c r="L425" s="1" t="n"/>
    </row>
    <row r="426">
      <c r="A426" s="5" t="n"/>
      <c r="B426" s="38"/>
      <c r="C426" s="39"/>
      <c r="D426" s="39"/>
      <c r="E426" s="40"/>
      <c r="F426" s="41"/>
      <c r="G426" s="42">
        <f>IF(B426="","",MONTH(B426))</f>
        <v/>
      </c>
      <c r="H426" s="42">
        <f>IF(B426="","",YEAR(B426))</f>
        <v/>
      </c>
      <c r="I426" s="43">
        <f>IF(D426="","",IFERROR(INDEX(Listas!$B$2:$B$18,MATCH(D426,Listas!$A$2:$A$18,0)),"Revisar"))</f>
        <v/>
      </c>
      <c r="J426" s="43">
        <f>IF(D426="","",IFERROR(INDEX(Listas!$C$2:$C$18,MATCH(D426,Listas!$A$2:$A$18,0))&amp;"",""))</f>
        <v/>
      </c>
      <c r="K426" s="8" t="n"/>
      <c r="L426" s="1" t="n"/>
    </row>
    <row r="427">
      <c r="A427" s="5" t="n"/>
      <c r="B427" s="32"/>
      <c r="C427" s="33"/>
      <c r="D427" s="33"/>
      <c r="E427" s="34"/>
      <c r="F427" s="35"/>
      <c r="G427" s="36">
        <f>IF(B427="","",MONTH(B427))</f>
        <v/>
      </c>
      <c r="H427" s="36">
        <f>IF(B427="","",YEAR(B427))</f>
        <v/>
      </c>
      <c r="I427" s="37">
        <f>IF(D427="","",IFERROR(INDEX(Listas!$B$2:$B$18,MATCH(D427,Listas!$A$2:$A$18,0)),"Revisar"))</f>
        <v/>
      </c>
      <c r="J427" s="37">
        <f>IF(D427="","",IFERROR(INDEX(Listas!$C$2:$C$18,MATCH(D427,Listas!$A$2:$A$18,0))&amp;"",""))</f>
        <v/>
      </c>
      <c r="K427" s="8" t="n"/>
      <c r="L427" s="1" t="n"/>
    </row>
    <row r="428">
      <c r="A428" s="5" t="n"/>
      <c r="B428" s="38"/>
      <c r="C428" s="39"/>
      <c r="D428" s="39"/>
      <c r="E428" s="40"/>
      <c r="F428" s="41"/>
      <c r="G428" s="42">
        <f>IF(B428="","",MONTH(B428))</f>
        <v/>
      </c>
      <c r="H428" s="42">
        <f>IF(B428="","",YEAR(B428))</f>
        <v/>
      </c>
      <c r="I428" s="43">
        <f>IF(D428="","",IFERROR(INDEX(Listas!$B$2:$B$18,MATCH(D428,Listas!$A$2:$A$18,0)),"Revisar"))</f>
        <v/>
      </c>
      <c r="J428" s="43">
        <f>IF(D428="","",IFERROR(INDEX(Listas!$C$2:$C$18,MATCH(D428,Listas!$A$2:$A$18,0))&amp;"",""))</f>
        <v/>
      </c>
      <c r="K428" s="8" t="n"/>
      <c r="L428" s="1" t="n"/>
    </row>
    <row r="429">
      <c r="A429" s="5" t="n"/>
      <c r="B429" s="32"/>
      <c r="C429" s="33"/>
      <c r="D429" s="33"/>
      <c r="E429" s="34"/>
      <c r="F429" s="35"/>
      <c r="G429" s="36">
        <f>IF(B429="","",MONTH(B429))</f>
        <v/>
      </c>
      <c r="H429" s="36">
        <f>IF(B429="","",YEAR(B429))</f>
        <v/>
      </c>
      <c r="I429" s="37">
        <f>IF(D429="","",IFERROR(INDEX(Listas!$B$2:$B$18,MATCH(D429,Listas!$A$2:$A$18,0)),"Revisar"))</f>
        <v/>
      </c>
      <c r="J429" s="37">
        <f>IF(D429="","",IFERROR(INDEX(Listas!$C$2:$C$18,MATCH(D429,Listas!$A$2:$A$18,0))&amp;"",""))</f>
        <v/>
      </c>
      <c r="K429" s="8" t="n"/>
      <c r="L429" s="1" t="n"/>
    </row>
    <row r="430">
      <c r="A430" s="5" t="n"/>
      <c r="B430" s="38"/>
      <c r="C430" s="39"/>
      <c r="D430" s="39"/>
      <c r="E430" s="40"/>
      <c r="F430" s="41"/>
      <c r="G430" s="42">
        <f>IF(B430="","",MONTH(B430))</f>
        <v/>
      </c>
      <c r="H430" s="42">
        <f>IF(B430="","",YEAR(B430))</f>
        <v/>
      </c>
      <c r="I430" s="43">
        <f>IF(D430="","",IFERROR(INDEX(Listas!$B$2:$B$18,MATCH(D430,Listas!$A$2:$A$18,0)),"Revisar"))</f>
        <v/>
      </c>
      <c r="J430" s="43">
        <f>IF(D430="","",IFERROR(INDEX(Listas!$C$2:$C$18,MATCH(D430,Listas!$A$2:$A$18,0))&amp;"",""))</f>
        <v/>
      </c>
      <c r="K430" s="8" t="n"/>
      <c r="L430" s="1" t="n"/>
    </row>
    <row r="431">
      <c r="A431" s="5" t="n"/>
      <c r="B431" s="32"/>
      <c r="C431" s="33"/>
      <c r="D431" s="33"/>
      <c r="E431" s="34"/>
      <c r="F431" s="35"/>
      <c r="G431" s="36">
        <f>IF(B431="","",MONTH(B431))</f>
        <v/>
      </c>
      <c r="H431" s="36">
        <f>IF(B431="","",YEAR(B431))</f>
        <v/>
      </c>
      <c r="I431" s="37">
        <f>IF(D431="","",IFERROR(INDEX(Listas!$B$2:$B$18,MATCH(D431,Listas!$A$2:$A$18,0)),"Revisar"))</f>
        <v/>
      </c>
      <c r="J431" s="37">
        <f>IF(D431="","",IFERROR(INDEX(Listas!$C$2:$C$18,MATCH(D431,Listas!$A$2:$A$18,0))&amp;"",""))</f>
        <v/>
      </c>
      <c r="K431" s="8" t="n"/>
      <c r="L431" s="1" t="n"/>
    </row>
    <row r="432">
      <c r="A432" s="5" t="n"/>
      <c r="B432" s="38"/>
      <c r="C432" s="39"/>
      <c r="D432" s="39"/>
      <c r="E432" s="40"/>
      <c r="F432" s="41"/>
      <c r="G432" s="42">
        <f>IF(B432="","",MONTH(B432))</f>
        <v/>
      </c>
      <c r="H432" s="42">
        <f>IF(B432="","",YEAR(B432))</f>
        <v/>
      </c>
      <c r="I432" s="43">
        <f>IF(D432="","",IFERROR(INDEX(Listas!$B$2:$B$18,MATCH(D432,Listas!$A$2:$A$18,0)),"Revisar"))</f>
        <v/>
      </c>
      <c r="J432" s="43">
        <f>IF(D432="","",IFERROR(INDEX(Listas!$C$2:$C$18,MATCH(D432,Listas!$A$2:$A$18,0))&amp;"",""))</f>
        <v/>
      </c>
      <c r="K432" s="8" t="n"/>
      <c r="L432" s="1" t="n"/>
    </row>
    <row r="433">
      <c r="A433" s="5" t="n"/>
      <c r="B433" s="32"/>
      <c r="C433" s="33"/>
      <c r="D433" s="33"/>
      <c r="E433" s="34"/>
      <c r="F433" s="35"/>
      <c r="G433" s="36">
        <f>IF(B433="","",MONTH(B433))</f>
        <v/>
      </c>
      <c r="H433" s="36">
        <f>IF(B433="","",YEAR(B433))</f>
        <v/>
      </c>
      <c r="I433" s="37">
        <f>IF(D433="","",IFERROR(INDEX(Listas!$B$2:$B$18,MATCH(D433,Listas!$A$2:$A$18,0)),"Revisar"))</f>
        <v/>
      </c>
      <c r="J433" s="37">
        <f>IF(D433="","",IFERROR(INDEX(Listas!$C$2:$C$18,MATCH(D433,Listas!$A$2:$A$18,0))&amp;"",""))</f>
        <v/>
      </c>
      <c r="K433" s="8" t="n"/>
      <c r="L433" s="1" t="n"/>
    </row>
    <row r="434">
      <c r="A434" s="5" t="n"/>
      <c r="B434" s="38"/>
      <c r="C434" s="39"/>
      <c r="D434" s="39"/>
      <c r="E434" s="40"/>
      <c r="F434" s="41"/>
      <c r="G434" s="42">
        <f>IF(B434="","",MONTH(B434))</f>
        <v/>
      </c>
      <c r="H434" s="42">
        <f>IF(B434="","",YEAR(B434))</f>
        <v/>
      </c>
      <c r="I434" s="43">
        <f>IF(D434="","",IFERROR(INDEX(Listas!$B$2:$B$18,MATCH(D434,Listas!$A$2:$A$18,0)),"Revisar"))</f>
        <v/>
      </c>
      <c r="J434" s="43">
        <f>IF(D434="","",IFERROR(INDEX(Listas!$C$2:$C$18,MATCH(D434,Listas!$A$2:$A$18,0))&amp;"",""))</f>
        <v/>
      </c>
      <c r="K434" s="8" t="n"/>
      <c r="L434" s="1" t="n"/>
    </row>
    <row r="435">
      <c r="A435" s="5" t="n"/>
      <c r="B435" s="32"/>
      <c r="C435" s="33"/>
      <c r="D435" s="33"/>
      <c r="E435" s="34"/>
      <c r="F435" s="35"/>
      <c r="G435" s="36">
        <f>IF(B435="","",MONTH(B435))</f>
        <v/>
      </c>
      <c r="H435" s="36">
        <f>IF(B435="","",YEAR(B435))</f>
        <v/>
      </c>
      <c r="I435" s="37">
        <f>IF(D435="","",IFERROR(INDEX(Listas!$B$2:$B$18,MATCH(D435,Listas!$A$2:$A$18,0)),"Revisar"))</f>
        <v/>
      </c>
      <c r="J435" s="37">
        <f>IF(D435="","",IFERROR(INDEX(Listas!$C$2:$C$18,MATCH(D435,Listas!$A$2:$A$18,0))&amp;"",""))</f>
        <v/>
      </c>
      <c r="K435" s="8" t="n"/>
      <c r="L435" s="1" t="n"/>
    </row>
    <row r="436">
      <c r="A436" s="5" t="n"/>
      <c r="B436" s="38"/>
      <c r="C436" s="39"/>
      <c r="D436" s="39"/>
      <c r="E436" s="40"/>
      <c r="F436" s="41"/>
      <c r="G436" s="42">
        <f>IF(B436="","",MONTH(B436))</f>
        <v/>
      </c>
      <c r="H436" s="42">
        <f>IF(B436="","",YEAR(B436))</f>
        <v/>
      </c>
      <c r="I436" s="43">
        <f>IF(D436="","",IFERROR(INDEX(Listas!$B$2:$B$18,MATCH(D436,Listas!$A$2:$A$18,0)),"Revisar"))</f>
        <v/>
      </c>
      <c r="J436" s="43">
        <f>IF(D436="","",IFERROR(INDEX(Listas!$C$2:$C$18,MATCH(D436,Listas!$A$2:$A$18,0))&amp;"",""))</f>
        <v/>
      </c>
      <c r="K436" s="8" t="n"/>
      <c r="L436" s="1" t="n"/>
    </row>
    <row r="437">
      <c r="A437" s="5" t="n"/>
      <c r="B437" s="32"/>
      <c r="C437" s="33"/>
      <c r="D437" s="33"/>
      <c r="E437" s="34"/>
      <c r="F437" s="35"/>
      <c r="G437" s="36">
        <f>IF(B437="","",MONTH(B437))</f>
        <v/>
      </c>
      <c r="H437" s="36">
        <f>IF(B437="","",YEAR(B437))</f>
        <v/>
      </c>
      <c r="I437" s="37">
        <f>IF(D437="","",IFERROR(INDEX(Listas!$B$2:$B$18,MATCH(D437,Listas!$A$2:$A$18,0)),"Revisar"))</f>
        <v/>
      </c>
      <c r="J437" s="37">
        <f>IF(D437="","",IFERROR(INDEX(Listas!$C$2:$C$18,MATCH(D437,Listas!$A$2:$A$18,0))&amp;"",""))</f>
        <v/>
      </c>
      <c r="K437" s="8" t="n"/>
      <c r="L437" s="1" t="n"/>
    </row>
    <row r="438">
      <c r="A438" s="5" t="n"/>
      <c r="B438" s="38"/>
      <c r="C438" s="39"/>
      <c r="D438" s="39"/>
      <c r="E438" s="40"/>
      <c r="F438" s="41"/>
      <c r="G438" s="42">
        <f>IF(B438="","",MONTH(B438))</f>
        <v/>
      </c>
      <c r="H438" s="42">
        <f>IF(B438="","",YEAR(B438))</f>
        <v/>
      </c>
      <c r="I438" s="43">
        <f>IF(D438="","",IFERROR(INDEX(Listas!$B$2:$B$18,MATCH(D438,Listas!$A$2:$A$18,0)),"Revisar"))</f>
        <v/>
      </c>
      <c r="J438" s="43">
        <f>IF(D438="","",IFERROR(INDEX(Listas!$C$2:$C$18,MATCH(D438,Listas!$A$2:$A$18,0))&amp;"",""))</f>
        <v/>
      </c>
      <c r="K438" s="8" t="n"/>
      <c r="L438" s="1" t="n"/>
    </row>
    <row r="439">
      <c r="A439" s="5" t="n"/>
      <c r="B439" s="32"/>
      <c r="C439" s="33"/>
      <c r="D439" s="33"/>
      <c r="E439" s="34"/>
      <c r="F439" s="35"/>
      <c r="G439" s="36">
        <f>IF(B439="","",MONTH(B439))</f>
        <v/>
      </c>
      <c r="H439" s="36">
        <f>IF(B439="","",YEAR(B439))</f>
        <v/>
      </c>
      <c r="I439" s="37">
        <f>IF(D439="","",IFERROR(INDEX(Listas!$B$2:$B$18,MATCH(D439,Listas!$A$2:$A$18,0)),"Revisar"))</f>
        <v/>
      </c>
      <c r="J439" s="37">
        <f>IF(D439="","",IFERROR(INDEX(Listas!$C$2:$C$18,MATCH(D439,Listas!$A$2:$A$18,0))&amp;"",""))</f>
        <v/>
      </c>
      <c r="K439" s="8" t="n"/>
      <c r="L439" s="1" t="n"/>
    </row>
    <row r="440">
      <c r="A440" s="5" t="n"/>
      <c r="B440" s="38"/>
      <c r="C440" s="39"/>
      <c r="D440" s="39"/>
      <c r="E440" s="40"/>
      <c r="F440" s="41"/>
      <c r="G440" s="42">
        <f>IF(B440="","",MONTH(B440))</f>
        <v/>
      </c>
      <c r="H440" s="42">
        <f>IF(B440="","",YEAR(B440))</f>
        <v/>
      </c>
      <c r="I440" s="43">
        <f>IF(D440="","",IFERROR(INDEX(Listas!$B$2:$B$18,MATCH(D440,Listas!$A$2:$A$18,0)),"Revisar"))</f>
        <v/>
      </c>
      <c r="J440" s="43">
        <f>IF(D440="","",IFERROR(INDEX(Listas!$C$2:$C$18,MATCH(D440,Listas!$A$2:$A$18,0))&amp;"",""))</f>
        <v/>
      </c>
      <c r="K440" s="8" t="n"/>
      <c r="L440" s="1" t="n"/>
    </row>
    <row r="441">
      <c r="A441" s="5" t="n"/>
      <c r="B441" s="32"/>
      <c r="C441" s="33"/>
      <c r="D441" s="33"/>
      <c r="E441" s="34"/>
      <c r="F441" s="35"/>
      <c r="G441" s="36">
        <f>IF(B441="","",MONTH(B441))</f>
        <v/>
      </c>
      <c r="H441" s="36">
        <f>IF(B441="","",YEAR(B441))</f>
        <v/>
      </c>
      <c r="I441" s="37">
        <f>IF(D441="","",IFERROR(INDEX(Listas!$B$2:$B$18,MATCH(D441,Listas!$A$2:$A$18,0)),"Revisar"))</f>
        <v/>
      </c>
      <c r="J441" s="37">
        <f>IF(D441="","",IFERROR(INDEX(Listas!$C$2:$C$18,MATCH(D441,Listas!$A$2:$A$18,0))&amp;"",""))</f>
        <v/>
      </c>
      <c r="K441" s="8" t="n"/>
      <c r="L441" s="1" t="n"/>
    </row>
    <row r="442">
      <c r="A442" s="5" t="n"/>
      <c r="B442" s="38"/>
      <c r="C442" s="39"/>
      <c r="D442" s="39"/>
      <c r="E442" s="40"/>
      <c r="F442" s="41"/>
      <c r="G442" s="42">
        <f>IF(B442="","",MONTH(B442))</f>
        <v/>
      </c>
      <c r="H442" s="42">
        <f>IF(B442="","",YEAR(B442))</f>
        <v/>
      </c>
      <c r="I442" s="43">
        <f>IF(D442="","",IFERROR(INDEX(Listas!$B$2:$B$18,MATCH(D442,Listas!$A$2:$A$18,0)),"Revisar"))</f>
        <v/>
      </c>
      <c r="J442" s="43">
        <f>IF(D442="","",IFERROR(INDEX(Listas!$C$2:$C$18,MATCH(D442,Listas!$A$2:$A$18,0))&amp;"",""))</f>
        <v/>
      </c>
      <c r="K442" s="8" t="n"/>
      <c r="L442" s="1" t="n"/>
    </row>
    <row r="443">
      <c r="A443" s="5" t="n"/>
      <c r="B443" s="32"/>
      <c r="C443" s="33"/>
      <c r="D443" s="33"/>
      <c r="E443" s="34"/>
      <c r="F443" s="35"/>
      <c r="G443" s="36">
        <f>IF(B443="","",MONTH(B443))</f>
        <v/>
      </c>
      <c r="H443" s="36">
        <f>IF(B443="","",YEAR(B443))</f>
        <v/>
      </c>
      <c r="I443" s="37">
        <f>IF(D443="","",IFERROR(INDEX(Listas!$B$2:$B$18,MATCH(D443,Listas!$A$2:$A$18,0)),"Revisar"))</f>
        <v/>
      </c>
      <c r="J443" s="37">
        <f>IF(D443="","",IFERROR(INDEX(Listas!$C$2:$C$18,MATCH(D443,Listas!$A$2:$A$18,0))&amp;"",""))</f>
        <v/>
      </c>
      <c r="K443" s="8" t="n"/>
      <c r="L443" s="1" t="n"/>
    </row>
    <row r="444">
      <c r="A444" s="5" t="n"/>
      <c r="B444" s="38"/>
      <c r="C444" s="39"/>
      <c r="D444" s="39"/>
      <c r="E444" s="40"/>
      <c r="F444" s="41"/>
      <c r="G444" s="42">
        <f>IF(B444="","",MONTH(B444))</f>
        <v/>
      </c>
      <c r="H444" s="42">
        <f>IF(B444="","",YEAR(B444))</f>
        <v/>
      </c>
      <c r="I444" s="43">
        <f>IF(D444="","",IFERROR(INDEX(Listas!$B$2:$B$18,MATCH(D444,Listas!$A$2:$A$18,0)),"Revisar"))</f>
        <v/>
      </c>
      <c r="J444" s="43">
        <f>IF(D444="","",IFERROR(INDEX(Listas!$C$2:$C$18,MATCH(D444,Listas!$A$2:$A$18,0))&amp;"",""))</f>
        <v/>
      </c>
      <c r="K444" s="8" t="n"/>
      <c r="L444" s="1" t="n"/>
    </row>
    <row r="445">
      <c r="A445" s="5" t="n"/>
      <c r="B445" s="32"/>
      <c r="C445" s="33"/>
      <c r="D445" s="33"/>
      <c r="E445" s="34"/>
      <c r="F445" s="35"/>
      <c r="G445" s="36">
        <f>IF(B445="","",MONTH(B445))</f>
        <v/>
      </c>
      <c r="H445" s="36">
        <f>IF(B445="","",YEAR(B445))</f>
        <v/>
      </c>
      <c r="I445" s="37">
        <f>IF(D445="","",IFERROR(INDEX(Listas!$B$2:$B$18,MATCH(D445,Listas!$A$2:$A$18,0)),"Revisar"))</f>
        <v/>
      </c>
      <c r="J445" s="37">
        <f>IF(D445="","",IFERROR(INDEX(Listas!$C$2:$C$18,MATCH(D445,Listas!$A$2:$A$18,0))&amp;"",""))</f>
        <v/>
      </c>
      <c r="K445" s="8" t="n"/>
      <c r="L445" s="1" t="n"/>
    </row>
    <row r="446">
      <c r="A446" s="5" t="n"/>
      <c r="B446" s="38"/>
      <c r="C446" s="39"/>
      <c r="D446" s="39"/>
      <c r="E446" s="40"/>
      <c r="F446" s="41"/>
      <c r="G446" s="42">
        <f>IF(B446="","",MONTH(B446))</f>
        <v/>
      </c>
      <c r="H446" s="42">
        <f>IF(B446="","",YEAR(B446))</f>
        <v/>
      </c>
      <c r="I446" s="43">
        <f>IF(D446="","",IFERROR(INDEX(Listas!$B$2:$B$18,MATCH(D446,Listas!$A$2:$A$18,0)),"Revisar"))</f>
        <v/>
      </c>
      <c r="J446" s="43">
        <f>IF(D446="","",IFERROR(INDEX(Listas!$C$2:$C$18,MATCH(D446,Listas!$A$2:$A$18,0))&amp;"",""))</f>
        <v/>
      </c>
      <c r="K446" s="8" t="n"/>
      <c r="L446" s="1" t="n"/>
    </row>
    <row r="447">
      <c r="A447" s="5" t="n"/>
      <c r="B447" s="32"/>
      <c r="C447" s="33"/>
      <c r="D447" s="33"/>
      <c r="E447" s="34"/>
      <c r="F447" s="35"/>
      <c r="G447" s="36">
        <f>IF(B447="","",MONTH(B447))</f>
        <v/>
      </c>
      <c r="H447" s="36">
        <f>IF(B447="","",YEAR(B447))</f>
        <v/>
      </c>
      <c r="I447" s="37">
        <f>IF(D447="","",IFERROR(INDEX(Listas!$B$2:$B$18,MATCH(D447,Listas!$A$2:$A$18,0)),"Revisar"))</f>
        <v/>
      </c>
      <c r="J447" s="37">
        <f>IF(D447="","",IFERROR(INDEX(Listas!$C$2:$C$18,MATCH(D447,Listas!$A$2:$A$18,0))&amp;"",""))</f>
        <v/>
      </c>
      <c r="K447" s="8" t="n"/>
      <c r="L447" s="1" t="n"/>
    </row>
    <row r="448">
      <c r="A448" s="5" t="n"/>
      <c r="B448" s="38"/>
      <c r="C448" s="39"/>
      <c r="D448" s="39"/>
      <c r="E448" s="40"/>
      <c r="F448" s="41"/>
      <c r="G448" s="42">
        <f>IF(B448="","",MONTH(B448))</f>
        <v/>
      </c>
      <c r="H448" s="42">
        <f>IF(B448="","",YEAR(B448))</f>
        <v/>
      </c>
      <c r="I448" s="43">
        <f>IF(D448="","",IFERROR(INDEX(Listas!$B$2:$B$18,MATCH(D448,Listas!$A$2:$A$18,0)),"Revisar"))</f>
        <v/>
      </c>
      <c r="J448" s="43">
        <f>IF(D448="","",IFERROR(INDEX(Listas!$C$2:$C$18,MATCH(D448,Listas!$A$2:$A$18,0))&amp;"",""))</f>
        <v/>
      </c>
      <c r="K448" s="8" t="n"/>
      <c r="L448" s="1" t="n"/>
    </row>
    <row r="449">
      <c r="A449" s="5" t="n"/>
      <c r="B449" s="32"/>
      <c r="C449" s="33"/>
      <c r="D449" s="33"/>
      <c r="E449" s="34"/>
      <c r="F449" s="35"/>
      <c r="G449" s="36">
        <f>IF(B449="","",MONTH(B449))</f>
        <v/>
      </c>
      <c r="H449" s="36">
        <f>IF(B449="","",YEAR(B449))</f>
        <v/>
      </c>
      <c r="I449" s="37">
        <f>IF(D449="","",IFERROR(INDEX(Listas!$B$2:$B$18,MATCH(D449,Listas!$A$2:$A$18,0)),"Revisar"))</f>
        <v/>
      </c>
      <c r="J449" s="37">
        <f>IF(D449="","",IFERROR(INDEX(Listas!$C$2:$C$18,MATCH(D449,Listas!$A$2:$A$18,0))&amp;"",""))</f>
        <v/>
      </c>
      <c r="K449" s="8" t="n"/>
      <c r="L449" s="1" t="n"/>
    </row>
    <row r="450">
      <c r="A450" s="5" t="n"/>
      <c r="B450" s="38"/>
      <c r="C450" s="39"/>
      <c r="D450" s="39"/>
      <c r="E450" s="40"/>
      <c r="F450" s="41"/>
      <c r="G450" s="42">
        <f>IF(B450="","",MONTH(B450))</f>
        <v/>
      </c>
      <c r="H450" s="42">
        <f>IF(B450="","",YEAR(B450))</f>
        <v/>
      </c>
      <c r="I450" s="43">
        <f>IF(D450="","",IFERROR(INDEX(Listas!$B$2:$B$18,MATCH(D450,Listas!$A$2:$A$18,0)),"Revisar"))</f>
        <v/>
      </c>
      <c r="J450" s="43">
        <f>IF(D450="","",IFERROR(INDEX(Listas!$C$2:$C$18,MATCH(D450,Listas!$A$2:$A$18,0))&amp;"",""))</f>
        <v/>
      </c>
      <c r="K450" s="8" t="n"/>
      <c r="L450" s="1" t="n"/>
    </row>
    <row r="451">
      <c r="A451" s="5" t="n"/>
      <c r="B451" s="32"/>
      <c r="C451" s="33"/>
      <c r="D451" s="33"/>
      <c r="E451" s="34"/>
      <c r="F451" s="35"/>
      <c r="G451" s="36">
        <f>IF(B451="","",MONTH(B451))</f>
        <v/>
      </c>
      <c r="H451" s="36">
        <f>IF(B451="","",YEAR(B451))</f>
        <v/>
      </c>
      <c r="I451" s="37">
        <f>IF(D451="","",IFERROR(INDEX(Listas!$B$2:$B$18,MATCH(D451,Listas!$A$2:$A$18,0)),"Revisar"))</f>
        <v/>
      </c>
      <c r="J451" s="37">
        <f>IF(D451="","",IFERROR(INDEX(Listas!$C$2:$C$18,MATCH(D451,Listas!$A$2:$A$18,0))&amp;"",""))</f>
        <v/>
      </c>
      <c r="K451" s="8" t="n"/>
      <c r="L451" s="1" t="n"/>
    </row>
    <row r="452">
      <c r="A452" s="5" t="n"/>
      <c r="B452" s="38"/>
      <c r="C452" s="39"/>
      <c r="D452" s="39"/>
      <c r="E452" s="40"/>
      <c r="F452" s="41"/>
      <c r="G452" s="42">
        <f>IF(B452="","",MONTH(B452))</f>
        <v/>
      </c>
      <c r="H452" s="42">
        <f>IF(B452="","",YEAR(B452))</f>
        <v/>
      </c>
      <c r="I452" s="43">
        <f>IF(D452="","",IFERROR(INDEX(Listas!$B$2:$B$18,MATCH(D452,Listas!$A$2:$A$18,0)),"Revisar"))</f>
        <v/>
      </c>
      <c r="J452" s="43">
        <f>IF(D452="","",IFERROR(INDEX(Listas!$C$2:$C$18,MATCH(D452,Listas!$A$2:$A$18,0))&amp;"",""))</f>
        <v/>
      </c>
      <c r="K452" s="8" t="n"/>
      <c r="L452" s="1" t="n"/>
    </row>
    <row r="453">
      <c r="A453" s="5" t="n"/>
      <c r="B453" s="32"/>
      <c r="C453" s="33"/>
      <c r="D453" s="33"/>
      <c r="E453" s="34"/>
      <c r="F453" s="35"/>
      <c r="G453" s="36">
        <f>IF(B453="","",MONTH(B453))</f>
        <v/>
      </c>
      <c r="H453" s="36">
        <f>IF(B453="","",YEAR(B453))</f>
        <v/>
      </c>
      <c r="I453" s="37">
        <f>IF(D453="","",IFERROR(INDEX(Listas!$B$2:$B$18,MATCH(D453,Listas!$A$2:$A$18,0)),"Revisar"))</f>
        <v/>
      </c>
      <c r="J453" s="37">
        <f>IF(D453="","",IFERROR(INDEX(Listas!$C$2:$C$18,MATCH(D453,Listas!$A$2:$A$18,0))&amp;"",""))</f>
        <v/>
      </c>
      <c r="K453" s="8" t="n"/>
      <c r="L453" s="1" t="n"/>
    </row>
    <row r="454">
      <c r="A454" s="5" t="n"/>
      <c r="B454" s="38"/>
      <c r="C454" s="39"/>
      <c r="D454" s="39"/>
      <c r="E454" s="40"/>
      <c r="F454" s="41"/>
      <c r="G454" s="42">
        <f>IF(B454="","",MONTH(B454))</f>
        <v/>
      </c>
      <c r="H454" s="42">
        <f>IF(B454="","",YEAR(B454))</f>
        <v/>
      </c>
      <c r="I454" s="43">
        <f>IF(D454="","",IFERROR(INDEX(Listas!$B$2:$B$18,MATCH(D454,Listas!$A$2:$A$18,0)),"Revisar"))</f>
        <v/>
      </c>
      <c r="J454" s="43">
        <f>IF(D454="","",IFERROR(INDEX(Listas!$C$2:$C$18,MATCH(D454,Listas!$A$2:$A$18,0))&amp;"",""))</f>
        <v/>
      </c>
      <c r="K454" s="8" t="n"/>
      <c r="L454" s="1" t="n"/>
    </row>
    <row r="455">
      <c r="A455" s="5" t="n"/>
      <c r="B455" s="32"/>
      <c r="C455" s="33"/>
      <c r="D455" s="33"/>
      <c r="E455" s="34"/>
      <c r="F455" s="35"/>
      <c r="G455" s="36">
        <f>IF(B455="","",MONTH(B455))</f>
        <v/>
      </c>
      <c r="H455" s="36">
        <f>IF(B455="","",YEAR(B455))</f>
        <v/>
      </c>
      <c r="I455" s="37">
        <f>IF(D455="","",IFERROR(INDEX(Listas!$B$2:$B$18,MATCH(D455,Listas!$A$2:$A$18,0)),"Revisar"))</f>
        <v/>
      </c>
      <c r="J455" s="37">
        <f>IF(D455="","",IFERROR(INDEX(Listas!$C$2:$C$18,MATCH(D455,Listas!$A$2:$A$18,0))&amp;"",""))</f>
        <v/>
      </c>
      <c r="K455" s="8" t="n"/>
      <c r="L455" s="1" t="n"/>
    </row>
    <row r="456">
      <c r="A456" s="5" t="n"/>
      <c r="B456" s="38"/>
      <c r="C456" s="39"/>
      <c r="D456" s="39"/>
      <c r="E456" s="40"/>
      <c r="F456" s="41"/>
      <c r="G456" s="42">
        <f>IF(B456="","",MONTH(B456))</f>
        <v/>
      </c>
      <c r="H456" s="42">
        <f>IF(B456="","",YEAR(B456))</f>
        <v/>
      </c>
      <c r="I456" s="43">
        <f>IF(D456="","",IFERROR(INDEX(Listas!$B$2:$B$18,MATCH(D456,Listas!$A$2:$A$18,0)),"Revisar"))</f>
        <v/>
      </c>
      <c r="J456" s="43">
        <f>IF(D456="","",IFERROR(INDEX(Listas!$C$2:$C$18,MATCH(D456,Listas!$A$2:$A$18,0))&amp;"",""))</f>
        <v/>
      </c>
      <c r="K456" s="8" t="n"/>
      <c r="L456" s="1" t="n"/>
    </row>
    <row r="457">
      <c r="A457" s="5" t="n"/>
      <c r="B457" s="32"/>
      <c r="C457" s="33"/>
      <c r="D457" s="33"/>
      <c r="E457" s="34"/>
      <c r="F457" s="35"/>
      <c r="G457" s="36">
        <f>IF(B457="","",MONTH(B457))</f>
        <v/>
      </c>
      <c r="H457" s="36">
        <f>IF(B457="","",YEAR(B457))</f>
        <v/>
      </c>
      <c r="I457" s="37">
        <f>IF(D457="","",IFERROR(INDEX(Listas!$B$2:$B$18,MATCH(D457,Listas!$A$2:$A$18,0)),"Revisar"))</f>
        <v/>
      </c>
      <c r="J457" s="37">
        <f>IF(D457="","",IFERROR(INDEX(Listas!$C$2:$C$18,MATCH(D457,Listas!$A$2:$A$18,0))&amp;"",""))</f>
        <v/>
      </c>
      <c r="K457" s="8" t="n"/>
      <c r="L457" s="1" t="n"/>
    </row>
    <row r="458">
      <c r="A458" s="5" t="n"/>
      <c r="B458" s="38"/>
      <c r="C458" s="39"/>
      <c r="D458" s="39"/>
      <c r="E458" s="40"/>
      <c r="F458" s="41"/>
      <c r="G458" s="42">
        <f>IF(B458="","",MONTH(B458))</f>
        <v/>
      </c>
      <c r="H458" s="42">
        <f>IF(B458="","",YEAR(B458))</f>
        <v/>
      </c>
      <c r="I458" s="43">
        <f>IF(D458="","",IFERROR(INDEX(Listas!$B$2:$B$18,MATCH(D458,Listas!$A$2:$A$18,0)),"Revisar"))</f>
        <v/>
      </c>
      <c r="J458" s="43">
        <f>IF(D458="","",IFERROR(INDEX(Listas!$C$2:$C$18,MATCH(D458,Listas!$A$2:$A$18,0))&amp;"",""))</f>
        <v/>
      </c>
      <c r="K458" s="8" t="n"/>
      <c r="L458" s="1" t="n"/>
    </row>
    <row r="459">
      <c r="A459" s="5" t="n"/>
      <c r="B459" s="32"/>
      <c r="C459" s="33"/>
      <c r="D459" s="33"/>
      <c r="E459" s="34"/>
      <c r="F459" s="35"/>
      <c r="G459" s="36">
        <f>IF(B459="","",MONTH(B459))</f>
        <v/>
      </c>
      <c r="H459" s="36">
        <f>IF(B459="","",YEAR(B459))</f>
        <v/>
      </c>
      <c r="I459" s="37">
        <f>IF(D459="","",IFERROR(INDEX(Listas!$B$2:$B$18,MATCH(D459,Listas!$A$2:$A$18,0)),"Revisar"))</f>
        <v/>
      </c>
      <c r="J459" s="37">
        <f>IF(D459="","",IFERROR(INDEX(Listas!$C$2:$C$18,MATCH(D459,Listas!$A$2:$A$18,0))&amp;"",""))</f>
        <v/>
      </c>
      <c r="K459" s="8" t="n"/>
      <c r="L459" s="1" t="n"/>
    </row>
    <row r="460">
      <c r="A460" s="5" t="n"/>
      <c r="B460" s="38"/>
      <c r="C460" s="39"/>
      <c r="D460" s="39"/>
      <c r="E460" s="40"/>
      <c r="F460" s="41"/>
      <c r="G460" s="42">
        <f>IF(B460="","",MONTH(B460))</f>
        <v/>
      </c>
      <c r="H460" s="42">
        <f>IF(B460="","",YEAR(B460))</f>
        <v/>
      </c>
      <c r="I460" s="43">
        <f>IF(D460="","",IFERROR(INDEX(Listas!$B$2:$B$18,MATCH(D460,Listas!$A$2:$A$18,0)),"Revisar"))</f>
        <v/>
      </c>
      <c r="J460" s="43">
        <f>IF(D460="","",IFERROR(INDEX(Listas!$C$2:$C$18,MATCH(D460,Listas!$A$2:$A$18,0))&amp;"",""))</f>
        <v/>
      </c>
      <c r="K460" s="8" t="n"/>
      <c r="L460" s="1" t="n"/>
    </row>
    <row r="461">
      <c r="A461" s="5" t="n"/>
      <c r="B461" s="32"/>
      <c r="C461" s="33"/>
      <c r="D461" s="33"/>
      <c r="E461" s="34"/>
      <c r="F461" s="35"/>
      <c r="G461" s="36">
        <f>IF(B461="","",MONTH(B461))</f>
        <v/>
      </c>
      <c r="H461" s="36">
        <f>IF(B461="","",YEAR(B461))</f>
        <v/>
      </c>
      <c r="I461" s="37">
        <f>IF(D461="","",IFERROR(INDEX(Listas!$B$2:$B$18,MATCH(D461,Listas!$A$2:$A$18,0)),"Revisar"))</f>
        <v/>
      </c>
      <c r="J461" s="37">
        <f>IF(D461="","",IFERROR(INDEX(Listas!$C$2:$C$18,MATCH(D461,Listas!$A$2:$A$18,0))&amp;"",""))</f>
        <v/>
      </c>
      <c r="K461" s="8" t="n"/>
      <c r="L461" s="1" t="n"/>
    </row>
    <row r="462">
      <c r="A462" s="5" t="n"/>
      <c r="B462" s="38"/>
      <c r="C462" s="39"/>
      <c r="D462" s="39"/>
      <c r="E462" s="40"/>
      <c r="F462" s="41"/>
      <c r="G462" s="42">
        <f>IF(B462="","",MONTH(B462))</f>
        <v/>
      </c>
      <c r="H462" s="42">
        <f>IF(B462="","",YEAR(B462))</f>
        <v/>
      </c>
      <c r="I462" s="43">
        <f>IF(D462="","",IFERROR(INDEX(Listas!$B$2:$B$18,MATCH(D462,Listas!$A$2:$A$18,0)),"Revisar"))</f>
        <v/>
      </c>
      <c r="J462" s="43">
        <f>IF(D462="","",IFERROR(INDEX(Listas!$C$2:$C$18,MATCH(D462,Listas!$A$2:$A$18,0))&amp;"",""))</f>
        <v/>
      </c>
      <c r="K462" s="8" t="n"/>
      <c r="L462" s="1" t="n"/>
    </row>
    <row r="463">
      <c r="A463" s="5" t="n"/>
      <c r="B463" s="32"/>
      <c r="C463" s="33"/>
      <c r="D463" s="33"/>
      <c r="E463" s="34"/>
      <c r="F463" s="35"/>
      <c r="G463" s="36">
        <f>IF(B463="","",MONTH(B463))</f>
        <v/>
      </c>
      <c r="H463" s="36">
        <f>IF(B463="","",YEAR(B463))</f>
        <v/>
      </c>
      <c r="I463" s="37">
        <f>IF(D463="","",IFERROR(INDEX(Listas!$B$2:$B$18,MATCH(D463,Listas!$A$2:$A$18,0)),"Revisar"))</f>
        <v/>
      </c>
      <c r="J463" s="37">
        <f>IF(D463="","",IFERROR(INDEX(Listas!$C$2:$C$18,MATCH(D463,Listas!$A$2:$A$18,0))&amp;"",""))</f>
        <v/>
      </c>
      <c r="K463" s="8" t="n"/>
      <c r="L463" s="1" t="n"/>
    </row>
    <row r="464">
      <c r="A464" s="5" t="n"/>
      <c r="B464" s="38"/>
      <c r="C464" s="39"/>
      <c r="D464" s="39"/>
      <c r="E464" s="40"/>
      <c r="F464" s="41"/>
      <c r="G464" s="42">
        <f>IF(B464="","",MONTH(B464))</f>
        <v/>
      </c>
      <c r="H464" s="42">
        <f>IF(B464="","",YEAR(B464))</f>
        <v/>
      </c>
      <c r="I464" s="43">
        <f>IF(D464="","",IFERROR(INDEX(Listas!$B$2:$B$18,MATCH(D464,Listas!$A$2:$A$18,0)),"Revisar"))</f>
        <v/>
      </c>
      <c r="J464" s="43">
        <f>IF(D464="","",IFERROR(INDEX(Listas!$C$2:$C$18,MATCH(D464,Listas!$A$2:$A$18,0))&amp;"",""))</f>
        <v/>
      </c>
      <c r="K464" s="8" t="n"/>
      <c r="L464" s="1" t="n"/>
    </row>
    <row r="465">
      <c r="A465" s="5" t="n"/>
      <c r="B465" s="32"/>
      <c r="C465" s="33"/>
      <c r="D465" s="33"/>
      <c r="E465" s="34"/>
      <c r="F465" s="35"/>
      <c r="G465" s="36">
        <f>IF(B465="","",MONTH(B465))</f>
        <v/>
      </c>
      <c r="H465" s="36">
        <f>IF(B465="","",YEAR(B465))</f>
        <v/>
      </c>
      <c r="I465" s="37">
        <f>IF(D465="","",IFERROR(INDEX(Listas!$B$2:$B$18,MATCH(D465,Listas!$A$2:$A$18,0)),"Revisar"))</f>
        <v/>
      </c>
      <c r="J465" s="37">
        <f>IF(D465="","",IFERROR(INDEX(Listas!$C$2:$C$18,MATCH(D465,Listas!$A$2:$A$18,0))&amp;"",""))</f>
        <v/>
      </c>
      <c r="K465" s="8" t="n"/>
      <c r="L465" s="1" t="n"/>
    </row>
    <row r="466">
      <c r="A466" s="5" t="n"/>
      <c r="B466" s="38"/>
      <c r="C466" s="39"/>
      <c r="D466" s="39"/>
      <c r="E466" s="40"/>
      <c r="F466" s="41"/>
      <c r="G466" s="42">
        <f>IF(B466="","",MONTH(B466))</f>
        <v/>
      </c>
      <c r="H466" s="42">
        <f>IF(B466="","",YEAR(B466))</f>
        <v/>
      </c>
      <c r="I466" s="43">
        <f>IF(D466="","",IFERROR(INDEX(Listas!$B$2:$B$18,MATCH(D466,Listas!$A$2:$A$18,0)),"Revisar"))</f>
        <v/>
      </c>
      <c r="J466" s="43">
        <f>IF(D466="","",IFERROR(INDEX(Listas!$C$2:$C$18,MATCH(D466,Listas!$A$2:$A$18,0))&amp;"",""))</f>
        <v/>
      </c>
      <c r="K466" s="8" t="n"/>
      <c r="L466" s="1" t="n"/>
    </row>
    <row r="467">
      <c r="A467" s="5" t="n"/>
      <c r="B467" s="32"/>
      <c r="C467" s="33"/>
      <c r="D467" s="33"/>
      <c r="E467" s="34"/>
      <c r="F467" s="35"/>
      <c r="G467" s="36">
        <f>IF(B467="","",MONTH(B467))</f>
        <v/>
      </c>
      <c r="H467" s="36">
        <f>IF(B467="","",YEAR(B467))</f>
        <v/>
      </c>
      <c r="I467" s="37">
        <f>IF(D467="","",IFERROR(INDEX(Listas!$B$2:$B$18,MATCH(D467,Listas!$A$2:$A$18,0)),"Revisar"))</f>
        <v/>
      </c>
      <c r="J467" s="37">
        <f>IF(D467="","",IFERROR(INDEX(Listas!$C$2:$C$18,MATCH(D467,Listas!$A$2:$A$18,0))&amp;"",""))</f>
        <v/>
      </c>
      <c r="K467" s="8" t="n"/>
      <c r="L467" s="1" t="n"/>
    </row>
    <row r="468">
      <c r="A468" s="5" t="n"/>
      <c r="B468" s="38"/>
      <c r="C468" s="39"/>
      <c r="D468" s="39"/>
      <c r="E468" s="40"/>
      <c r="F468" s="41"/>
      <c r="G468" s="42">
        <f>IF(B468="","",MONTH(B468))</f>
        <v/>
      </c>
      <c r="H468" s="42">
        <f>IF(B468="","",YEAR(B468))</f>
        <v/>
      </c>
      <c r="I468" s="43">
        <f>IF(D468="","",IFERROR(INDEX(Listas!$B$2:$B$18,MATCH(D468,Listas!$A$2:$A$18,0)),"Revisar"))</f>
        <v/>
      </c>
      <c r="J468" s="43">
        <f>IF(D468="","",IFERROR(INDEX(Listas!$C$2:$C$18,MATCH(D468,Listas!$A$2:$A$18,0))&amp;"",""))</f>
        <v/>
      </c>
      <c r="K468" s="8" t="n"/>
      <c r="L468" s="1" t="n"/>
    </row>
    <row r="469">
      <c r="A469" s="5" t="n"/>
      <c r="B469" s="32"/>
      <c r="C469" s="33"/>
      <c r="D469" s="33"/>
      <c r="E469" s="34"/>
      <c r="F469" s="35"/>
      <c r="G469" s="36">
        <f>IF(B469="","",MONTH(B469))</f>
        <v/>
      </c>
      <c r="H469" s="36">
        <f>IF(B469="","",YEAR(B469))</f>
        <v/>
      </c>
      <c r="I469" s="37">
        <f>IF(D469="","",IFERROR(INDEX(Listas!$B$2:$B$18,MATCH(D469,Listas!$A$2:$A$18,0)),"Revisar"))</f>
        <v/>
      </c>
      <c r="J469" s="37">
        <f>IF(D469="","",IFERROR(INDEX(Listas!$C$2:$C$18,MATCH(D469,Listas!$A$2:$A$18,0))&amp;"",""))</f>
        <v/>
      </c>
      <c r="K469" s="8" t="n"/>
      <c r="L469" s="1" t="n"/>
    </row>
    <row r="470">
      <c r="A470" s="5" t="n"/>
      <c r="B470" s="38"/>
      <c r="C470" s="39"/>
      <c r="D470" s="39"/>
      <c r="E470" s="40"/>
      <c r="F470" s="41"/>
      <c r="G470" s="42">
        <f>IF(B470="","",MONTH(B470))</f>
        <v/>
      </c>
      <c r="H470" s="42">
        <f>IF(B470="","",YEAR(B470))</f>
        <v/>
      </c>
      <c r="I470" s="43">
        <f>IF(D470="","",IFERROR(INDEX(Listas!$B$2:$B$18,MATCH(D470,Listas!$A$2:$A$18,0)),"Revisar"))</f>
        <v/>
      </c>
      <c r="J470" s="43">
        <f>IF(D470="","",IFERROR(INDEX(Listas!$C$2:$C$18,MATCH(D470,Listas!$A$2:$A$18,0))&amp;"",""))</f>
        <v/>
      </c>
      <c r="K470" s="8" t="n"/>
      <c r="L470" s="1" t="n"/>
    </row>
    <row r="471">
      <c r="A471" s="5" t="n"/>
      <c r="B471" s="32"/>
      <c r="C471" s="33"/>
      <c r="D471" s="33"/>
      <c r="E471" s="34"/>
      <c r="F471" s="35"/>
      <c r="G471" s="36">
        <f>IF(B471="","",MONTH(B471))</f>
        <v/>
      </c>
      <c r="H471" s="36">
        <f>IF(B471="","",YEAR(B471))</f>
        <v/>
      </c>
      <c r="I471" s="37">
        <f>IF(D471="","",IFERROR(INDEX(Listas!$B$2:$B$18,MATCH(D471,Listas!$A$2:$A$18,0)),"Revisar"))</f>
        <v/>
      </c>
      <c r="J471" s="37">
        <f>IF(D471="","",IFERROR(INDEX(Listas!$C$2:$C$18,MATCH(D471,Listas!$A$2:$A$18,0))&amp;"",""))</f>
        <v/>
      </c>
      <c r="K471" s="8" t="n"/>
      <c r="L471" s="1" t="n"/>
    </row>
    <row r="472">
      <c r="A472" s="5" t="n"/>
      <c r="B472" s="38"/>
      <c r="C472" s="39"/>
      <c r="D472" s="39"/>
      <c r="E472" s="40"/>
      <c r="F472" s="41"/>
      <c r="G472" s="42">
        <f>IF(B472="","",MONTH(B472))</f>
        <v/>
      </c>
      <c r="H472" s="42">
        <f>IF(B472="","",YEAR(B472))</f>
        <v/>
      </c>
      <c r="I472" s="43">
        <f>IF(D472="","",IFERROR(INDEX(Listas!$B$2:$B$18,MATCH(D472,Listas!$A$2:$A$18,0)),"Revisar"))</f>
        <v/>
      </c>
      <c r="J472" s="43">
        <f>IF(D472="","",IFERROR(INDEX(Listas!$C$2:$C$18,MATCH(D472,Listas!$A$2:$A$18,0))&amp;"",""))</f>
        <v/>
      </c>
      <c r="K472" s="8" t="n"/>
      <c r="L472" s="1" t="n"/>
    </row>
    <row r="473">
      <c r="A473" s="5" t="n"/>
      <c r="B473" s="32"/>
      <c r="C473" s="33"/>
      <c r="D473" s="33"/>
      <c r="E473" s="34"/>
      <c r="F473" s="35"/>
      <c r="G473" s="36">
        <f>IF(B473="","",MONTH(B473))</f>
        <v/>
      </c>
      <c r="H473" s="36">
        <f>IF(B473="","",YEAR(B473))</f>
        <v/>
      </c>
      <c r="I473" s="37">
        <f>IF(D473="","",IFERROR(INDEX(Listas!$B$2:$B$18,MATCH(D473,Listas!$A$2:$A$18,0)),"Revisar"))</f>
        <v/>
      </c>
      <c r="J473" s="37">
        <f>IF(D473="","",IFERROR(INDEX(Listas!$C$2:$C$18,MATCH(D473,Listas!$A$2:$A$18,0))&amp;"",""))</f>
        <v/>
      </c>
      <c r="K473" s="8" t="n"/>
      <c r="L473" s="1" t="n"/>
    </row>
    <row r="474">
      <c r="A474" s="5" t="n"/>
      <c r="B474" s="38"/>
      <c r="C474" s="39"/>
      <c r="D474" s="39"/>
      <c r="E474" s="40"/>
      <c r="F474" s="41"/>
      <c r="G474" s="42">
        <f>IF(B474="","",MONTH(B474))</f>
        <v/>
      </c>
      <c r="H474" s="42">
        <f>IF(B474="","",YEAR(B474))</f>
        <v/>
      </c>
      <c r="I474" s="43">
        <f>IF(D474="","",IFERROR(INDEX(Listas!$B$2:$B$18,MATCH(D474,Listas!$A$2:$A$18,0)),"Revisar"))</f>
        <v/>
      </c>
      <c r="J474" s="43">
        <f>IF(D474="","",IFERROR(INDEX(Listas!$C$2:$C$18,MATCH(D474,Listas!$A$2:$A$18,0))&amp;"",""))</f>
        <v/>
      </c>
      <c r="K474" s="8" t="n"/>
      <c r="L474" s="1" t="n"/>
    </row>
    <row r="475">
      <c r="A475" s="5" t="n"/>
      <c r="B475" s="32"/>
      <c r="C475" s="33"/>
      <c r="D475" s="33"/>
      <c r="E475" s="34"/>
      <c r="F475" s="35"/>
      <c r="G475" s="36">
        <f>IF(B475="","",MONTH(B475))</f>
        <v/>
      </c>
      <c r="H475" s="36">
        <f>IF(B475="","",YEAR(B475))</f>
        <v/>
      </c>
      <c r="I475" s="37">
        <f>IF(D475="","",IFERROR(INDEX(Listas!$B$2:$B$18,MATCH(D475,Listas!$A$2:$A$18,0)),"Revisar"))</f>
        <v/>
      </c>
      <c r="J475" s="37">
        <f>IF(D475="","",IFERROR(INDEX(Listas!$C$2:$C$18,MATCH(D475,Listas!$A$2:$A$18,0))&amp;"",""))</f>
        <v/>
      </c>
      <c r="K475" s="8" t="n"/>
      <c r="L475" s="1" t="n"/>
    </row>
    <row r="476">
      <c r="A476" s="5" t="n"/>
      <c r="B476" s="38"/>
      <c r="C476" s="39"/>
      <c r="D476" s="39"/>
      <c r="E476" s="40"/>
      <c r="F476" s="41"/>
      <c r="G476" s="42">
        <f>IF(B476="","",MONTH(B476))</f>
        <v/>
      </c>
      <c r="H476" s="42">
        <f>IF(B476="","",YEAR(B476))</f>
        <v/>
      </c>
      <c r="I476" s="43">
        <f>IF(D476="","",IFERROR(INDEX(Listas!$B$2:$B$18,MATCH(D476,Listas!$A$2:$A$18,0)),"Revisar"))</f>
        <v/>
      </c>
      <c r="J476" s="43">
        <f>IF(D476="","",IFERROR(INDEX(Listas!$C$2:$C$18,MATCH(D476,Listas!$A$2:$A$18,0))&amp;"",""))</f>
        <v/>
      </c>
      <c r="K476" s="8" t="n"/>
      <c r="L476" s="1" t="n"/>
    </row>
    <row r="477">
      <c r="A477" s="5" t="n"/>
      <c r="B477" s="32"/>
      <c r="C477" s="33"/>
      <c r="D477" s="33"/>
      <c r="E477" s="34"/>
      <c r="F477" s="35"/>
      <c r="G477" s="36">
        <f>IF(B477="","",MONTH(B477))</f>
        <v/>
      </c>
      <c r="H477" s="36">
        <f>IF(B477="","",YEAR(B477))</f>
        <v/>
      </c>
      <c r="I477" s="37">
        <f>IF(D477="","",IFERROR(INDEX(Listas!$B$2:$B$18,MATCH(D477,Listas!$A$2:$A$18,0)),"Revisar"))</f>
        <v/>
      </c>
      <c r="J477" s="37">
        <f>IF(D477="","",IFERROR(INDEX(Listas!$C$2:$C$18,MATCH(D477,Listas!$A$2:$A$18,0))&amp;"",""))</f>
        <v/>
      </c>
      <c r="K477" s="8" t="n"/>
      <c r="L477" s="1" t="n"/>
    </row>
    <row r="478">
      <c r="A478" s="5" t="n"/>
      <c r="B478" s="38"/>
      <c r="C478" s="39"/>
      <c r="D478" s="39"/>
      <c r="E478" s="40"/>
      <c r="F478" s="41"/>
      <c r="G478" s="42">
        <f>IF(B478="","",MONTH(B478))</f>
        <v/>
      </c>
      <c r="H478" s="42">
        <f>IF(B478="","",YEAR(B478))</f>
        <v/>
      </c>
      <c r="I478" s="43">
        <f>IF(D478="","",IFERROR(INDEX(Listas!$B$2:$B$18,MATCH(D478,Listas!$A$2:$A$18,0)),"Revisar"))</f>
        <v/>
      </c>
      <c r="J478" s="43">
        <f>IF(D478="","",IFERROR(INDEX(Listas!$C$2:$C$18,MATCH(D478,Listas!$A$2:$A$18,0))&amp;"",""))</f>
        <v/>
      </c>
      <c r="K478" s="8" t="n"/>
      <c r="L478" s="1" t="n"/>
    </row>
    <row r="479">
      <c r="A479" s="5" t="n"/>
      <c r="B479" s="32"/>
      <c r="C479" s="33"/>
      <c r="D479" s="33"/>
      <c r="E479" s="34"/>
      <c r="F479" s="35"/>
      <c r="G479" s="36">
        <f>IF(B479="","",MONTH(B479))</f>
        <v/>
      </c>
      <c r="H479" s="36">
        <f>IF(B479="","",YEAR(B479))</f>
        <v/>
      </c>
      <c r="I479" s="37">
        <f>IF(D479="","",IFERROR(INDEX(Listas!$B$2:$B$18,MATCH(D479,Listas!$A$2:$A$18,0)),"Revisar"))</f>
        <v/>
      </c>
      <c r="J479" s="37">
        <f>IF(D479="","",IFERROR(INDEX(Listas!$C$2:$C$18,MATCH(D479,Listas!$A$2:$A$18,0))&amp;"",""))</f>
        <v/>
      </c>
      <c r="K479" s="8" t="n"/>
      <c r="L479" s="1" t="n"/>
    </row>
    <row r="480">
      <c r="A480" s="5" t="n"/>
      <c r="B480" s="38"/>
      <c r="C480" s="39"/>
      <c r="D480" s="39"/>
      <c r="E480" s="40"/>
      <c r="F480" s="41"/>
      <c r="G480" s="42">
        <f>IF(B480="","",MONTH(B480))</f>
        <v/>
      </c>
      <c r="H480" s="42">
        <f>IF(B480="","",YEAR(B480))</f>
        <v/>
      </c>
      <c r="I480" s="43">
        <f>IF(D480="","",IFERROR(INDEX(Listas!$B$2:$B$18,MATCH(D480,Listas!$A$2:$A$18,0)),"Revisar"))</f>
        <v/>
      </c>
      <c r="J480" s="43">
        <f>IF(D480="","",IFERROR(INDEX(Listas!$C$2:$C$18,MATCH(D480,Listas!$A$2:$A$18,0))&amp;"",""))</f>
        <v/>
      </c>
      <c r="K480" s="8" t="n"/>
      <c r="L480" s="1" t="n"/>
    </row>
    <row r="481">
      <c r="A481" s="5" t="n"/>
      <c r="B481" s="32"/>
      <c r="C481" s="33"/>
      <c r="D481" s="33"/>
      <c r="E481" s="34"/>
      <c r="F481" s="35"/>
      <c r="G481" s="36">
        <f>IF(B481="","",MONTH(B481))</f>
        <v/>
      </c>
      <c r="H481" s="36">
        <f>IF(B481="","",YEAR(B481))</f>
        <v/>
      </c>
      <c r="I481" s="37">
        <f>IF(D481="","",IFERROR(INDEX(Listas!$B$2:$B$18,MATCH(D481,Listas!$A$2:$A$18,0)),"Revisar"))</f>
        <v/>
      </c>
      <c r="J481" s="37">
        <f>IF(D481="","",IFERROR(INDEX(Listas!$C$2:$C$18,MATCH(D481,Listas!$A$2:$A$18,0))&amp;"",""))</f>
        <v/>
      </c>
      <c r="K481" s="8" t="n"/>
      <c r="L481" s="1" t="n"/>
    </row>
    <row r="482">
      <c r="A482" s="5" t="n"/>
      <c r="B482" s="38"/>
      <c r="C482" s="39"/>
      <c r="D482" s="39"/>
      <c r="E482" s="40"/>
      <c r="F482" s="41"/>
      <c r="G482" s="42">
        <f>IF(B482="","",MONTH(B482))</f>
        <v/>
      </c>
      <c r="H482" s="42">
        <f>IF(B482="","",YEAR(B482))</f>
        <v/>
      </c>
      <c r="I482" s="43">
        <f>IF(D482="","",IFERROR(INDEX(Listas!$B$2:$B$18,MATCH(D482,Listas!$A$2:$A$18,0)),"Revisar"))</f>
        <v/>
      </c>
      <c r="J482" s="43">
        <f>IF(D482="","",IFERROR(INDEX(Listas!$C$2:$C$18,MATCH(D482,Listas!$A$2:$A$18,0))&amp;"",""))</f>
        <v/>
      </c>
      <c r="K482" s="8" t="n"/>
      <c r="L482" s="1" t="n"/>
    </row>
    <row r="483">
      <c r="A483" s="5" t="n"/>
      <c r="B483" s="32"/>
      <c r="C483" s="33"/>
      <c r="D483" s="33"/>
      <c r="E483" s="34"/>
      <c r="F483" s="35"/>
      <c r="G483" s="36">
        <f>IF(B483="","",MONTH(B483))</f>
        <v/>
      </c>
      <c r="H483" s="36">
        <f>IF(B483="","",YEAR(B483))</f>
        <v/>
      </c>
      <c r="I483" s="37">
        <f>IF(D483="","",IFERROR(INDEX(Listas!$B$2:$B$18,MATCH(D483,Listas!$A$2:$A$18,0)),"Revisar"))</f>
        <v/>
      </c>
      <c r="J483" s="37">
        <f>IF(D483="","",IFERROR(INDEX(Listas!$C$2:$C$18,MATCH(D483,Listas!$A$2:$A$18,0))&amp;"",""))</f>
        <v/>
      </c>
      <c r="K483" s="8" t="n"/>
      <c r="L483" s="1" t="n"/>
    </row>
    <row r="484">
      <c r="A484" s="5" t="n"/>
      <c r="B484" s="38"/>
      <c r="C484" s="39"/>
      <c r="D484" s="39"/>
      <c r="E484" s="40"/>
      <c r="F484" s="41"/>
      <c r="G484" s="42">
        <f>IF(B484="","",MONTH(B484))</f>
        <v/>
      </c>
      <c r="H484" s="42">
        <f>IF(B484="","",YEAR(B484))</f>
        <v/>
      </c>
      <c r="I484" s="43">
        <f>IF(D484="","",IFERROR(INDEX(Listas!$B$2:$B$18,MATCH(D484,Listas!$A$2:$A$18,0)),"Revisar"))</f>
        <v/>
      </c>
      <c r="J484" s="43">
        <f>IF(D484="","",IFERROR(INDEX(Listas!$C$2:$C$18,MATCH(D484,Listas!$A$2:$A$18,0))&amp;"",""))</f>
        <v/>
      </c>
      <c r="K484" s="8" t="n"/>
      <c r="L484" s="1" t="n"/>
    </row>
    <row r="485">
      <c r="A485" s="5" t="n"/>
      <c r="B485" s="32"/>
      <c r="C485" s="33"/>
      <c r="D485" s="33"/>
      <c r="E485" s="34"/>
      <c r="F485" s="35"/>
      <c r="G485" s="36">
        <f>IF(B485="","",MONTH(B485))</f>
        <v/>
      </c>
      <c r="H485" s="36">
        <f>IF(B485="","",YEAR(B485))</f>
        <v/>
      </c>
      <c r="I485" s="37">
        <f>IF(D485="","",IFERROR(INDEX(Listas!$B$2:$B$18,MATCH(D485,Listas!$A$2:$A$18,0)),"Revisar"))</f>
        <v/>
      </c>
      <c r="J485" s="37">
        <f>IF(D485="","",IFERROR(INDEX(Listas!$C$2:$C$18,MATCH(D485,Listas!$A$2:$A$18,0))&amp;"",""))</f>
        <v/>
      </c>
      <c r="K485" s="8" t="n"/>
      <c r="L485" s="1" t="n"/>
    </row>
    <row r="486">
      <c r="A486" s="5" t="n"/>
      <c r="B486" s="38"/>
      <c r="C486" s="39"/>
      <c r="D486" s="39"/>
      <c r="E486" s="40"/>
      <c r="F486" s="41"/>
      <c r="G486" s="42">
        <f>IF(B486="","",MONTH(B486))</f>
        <v/>
      </c>
      <c r="H486" s="42">
        <f>IF(B486="","",YEAR(B486))</f>
        <v/>
      </c>
      <c r="I486" s="43">
        <f>IF(D486="","",IFERROR(INDEX(Listas!$B$2:$B$18,MATCH(D486,Listas!$A$2:$A$18,0)),"Revisar"))</f>
        <v/>
      </c>
      <c r="J486" s="43">
        <f>IF(D486="","",IFERROR(INDEX(Listas!$C$2:$C$18,MATCH(D486,Listas!$A$2:$A$18,0))&amp;"",""))</f>
        <v/>
      </c>
      <c r="K486" s="8" t="n"/>
      <c r="L486" s="1" t="n"/>
    </row>
    <row r="487">
      <c r="A487" s="5" t="n"/>
      <c r="B487" s="32"/>
      <c r="C487" s="33"/>
      <c r="D487" s="33"/>
      <c r="E487" s="34"/>
      <c r="F487" s="35"/>
      <c r="G487" s="36">
        <f>IF(B487="","",MONTH(B487))</f>
        <v/>
      </c>
      <c r="H487" s="36">
        <f>IF(B487="","",YEAR(B487))</f>
        <v/>
      </c>
      <c r="I487" s="37">
        <f>IF(D487="","",IFERROR(INDEX(Listas!$B$2:$B$18,MATCH(D487,Listas!$A$2:$A$18,0)),"Revisar"))</f>
        <v/>
      </c>
      <c r="J487" s="37">
        <f>IF(D487="","",IFERROR(INDEX(Listas!$C$2:$C$18,MATCH(D487,Listas!$A$2:$A$18,0))&amp;"",""))</f>
        <v/>
      </c>
      <c r="K487" s="8" t="n"/>
      <c r="L487" s="1" t="n"/>
    </row>
    <row r="488">
      <c r="A488" s="5" t="n"/>
      <c r="B488" s="38"/>
      <c r="C488" s="39"/>
      <c r="D488" s="39"/>
      <c r="E488" s="40"/>
      <c r="F488" s="41"/>
      <c r="G488" s="42">
        <f>IF(B488="","",MONTH(B488))</f>
        <v/>
      </c>
      <c r="H488" s="42">
        <f>IF(B488="","",YEAR(B488))</f>
        <v/>
      </c>
      <c r="I488" s="43">
        <f>IF(D488="","",IFERROR(INDEX(Listas!$B$2:$B$18,MATCH(D488,Listas!$A$2:$A$18,0)),"Revisar"))</f>
        <v/>
      </c>
      <c r="J488" s="43">
        <f>IF(D488="","",IFERROR(INDEX(Listas!$C$2:$C$18,MATCH(D488,Listas!$A$2:$A$18,0))&amp;"",""))</f>
        <v/>
      </c>
      <c r="K488" s="8" t="n"/>
      <c r="L488" s="1" t="n"/>
    </row>
    <row r="489">
      <c r="A489" s="5" t="n"/>
      <c r="B489" s="32"/>
      <c r="C489" s="33"/>
      <c r="D489" s="33"/>
      <c r="E489" s="34"/>
      <c r="F489" s="35"/>
      <c r="G489" s="36">
        <f>IF(B489="","",MONTH(B489))</f>
        <v/>
      </c>
      <c r="H489" s="36">
        <f>IF(B489="","",YEAR(B489))</f>
        <v/>
      </c>
      <c r="I489" s="37">
        <f>IF(D489="","",IFERROR(INDEX(Listas!$B$2:$B$18,MATCH(D489,Listas!$A$2:$A$18,0)),"Revisar"))</f>
        <v/>
      </c>
      <c r="J489" s="37">
        <f>IF(D489="","",IFERROR(INDEX(Listas!$C$2:$C$18,MATCH(D489,Listas!$A$2:$A$18,0))&amp;"",""))</f>
        <v/>
      </c>
      <c r="K489" s="8" t="n"/>
      <c r="L489" s="1" t="n"/>
    </row>
    <row r="490">
      <c r="A490" s="5" t="n"/>
      <c r="B490" s="38"/>
      <c r="C490" s="39"/>
      <c r="D490" s="39"/>
      <c r="E490" s="40"/>
      <c r="F490" s="41"/>
      <c r="G490" s="42">
        <f>IF(B490="","",MONTH(B490))</f>
        <v/>
      </c>
      <c r="H490" s="42">
        <f>IF(B490="","",YEAR(B490))</f>
        <v/>
      </c>
      <c r="I490" s="43">
        <f>IF(D490="","",IFERROR(INDEX(Listas!$B$2:$B$18,MATCH(D490,Listas!$A$2:$A$18,0)),"Revisar"))</f>
        <v/>
      </c>
      <c r="J490" s="43">
        <f>IF(D490="","",IFERROR(INDEX(Listas!$C$2:$C$18,MATCH(D490,Listas!$A$2:$A$18,0))&amp;"",""))</f>
        <v/>
      </c>
      <c r="K490" s="8" t="n"/>
      <c r="L490" s="1" t="n"/>
    </row>
    <row r="491">
      <c r="A491" s="5" t="n"/>
      <c r="B491" s="32"/>
      <c r="C491" s="33"/>
      <c r="D491" s="33"/>
      <c r="E491" s="34"/>
      <c r="F491" s="35"/>
      <c r="G491" s="36">
        <f>IF(B491="","",MONTH(B491))</f>
        <v/>
      </c>
      <c r="H491" s="36">
        <f>IF(B491="","",YEAR(B491))</f>
        <v/>
      </c>
      <c r="I491" s="37">
        <f>IF(D491="","",IFERROR(INDEX(Listas!$B$2:$B$18,MATCH(D491,Listas!$A$2:$A$18,0)),"Revisar"))</f>
        <v/>
      </c>
      <c r="J491" s="37">
        <f>IF(D491="","",IFERROR(INDEX(Listas!$C$2:$C$18,MATCH(D491,Listas!$A$2:$A$18,0))&amp;"",""))</f>
        <v/>
      </c>
      <c r="K491" s="8" t="n"/>
      <c r="L491" s="1" t="n"/>
    </row>
    <row r="492">
      <c r="A492" s="5" t="n"/>
      <c r="B492" s="38"/>
      <c r="C492" s="39"/>
      <c r="D492" s="39"/>
      <c r="E492" s="40"/>
      <c r="F492" s="41"/>
      <c r="G492" s="42">
        <f>IF(B492="","",MONTH(B492))</f>
        <v/>
      </c>
      <c r="H492" s="42">
        <f>IF(B492="","",YEAR(B492))</f>
        <v/>
      </c>
      <c r="I492" s="43">
        <f>IF(D492="","",IFERROR(INDEX(Listas!$B$2:$B$18,MATCH(D492,Listas!$A$2:$A$18,0)),"Revisar"))</f>
        <v/>
      </c>
      <c r="J492" s="43">
        <f>IF(D492="","",IFERROR(INDEX(Listas!$C$2:$C$18,MATCH(D492,Listas!$A$2:$A$18,0))&amp;"",""))</f>
        <v/>
      </c>
      <c r="K492" s="8" t="n"/>
      <c r="L492" s="1" t="n"/>
    </row>
    <row r="493">
      <c r="A493" s="5" t="n"/>
      <c r="B493" s="32"/>
      <c r="C493" s="33"/>
      <c r="D493" s="33"/>
      <c r="E493" s="34"/>
      <c r="F493" s="35"/>
      <c r="G493" s="36">
        <f>IF(B493="","",MONTH(B493))</f>
        <v/>
      </c>
      <c r="H493" s="36">
        <f>IF(B493="","",YEAR(B493))</f>
        <v/>
      </c>
      <c r="I493" s="37">
        <f>IF(D493="","",IFERROR(INDEX(Listas!$B$2:$B$18,MATCH(D493,Listas!$A$2:$A$18,0)),"Revisar"))</f>
        <v/>
      </c>
      <c r="J493" s="37">
        <f>IF(D493="","",IFERROR(INDEX(Listas!$C$2:$C$18,MATCH(D493,Listas!$A$2:$A$18,0))&amp;"",""))</f>
        <v/>
      </c>
      <c r="K493" s="8" t="n"/>
      <c r="L493" s="1" t="n"/>
    </row>
    <row r="494">
      <c r="A494" s="5" t="n"/>
      <c r="B494" s="38"/>
      <c r="C494" s="39"/>
      <c r="D494" s="39"/>
      <c r="E494" s="40"/>
      <c r="F494" s="41"/>
      <c r="G494" s="42">
        <f>IF(B494="","",MONTH(B494))</f>
        <v/>
      </c>
      <c r="H494" s="42">
        <f>IF(B494="","",YEAR(B494))</f>
        <v/>
      </c>
      <c r="I494" s="43">
        <f>IF(D494="","",IFERROR(INDEX(Listas!$B$2:$B$18,MATCH(D494,Listas!$A$2:$A$18,0)),"Revisar"))</f>
        <v/>
      </c>
      <c r="J494" s="43">
        <f>IF(D494="","",IFERROR(INDEX(Listas!$C$2:$C$18,MATCH(D494,Listas!$A$2:$A$18,0))&amp;"",""))</f>
        <v/>
      </c>
      <c r="K494" s="8" t="n"/>
      <c r="L494" s="1" t="n"/>
    </row>
    <row r="495">
      <c r="A495" s="5" t="n"/>
      <c r="B495" s="32"/>
      <c r="C495" s="33"/>
      <c r="D495" s="33"/>
      <c r="E495" s="34"/>
      <c r="F495" s="35"/>
      <c r="G495" s="36">
        <f>IF(B495="","",MONTH(B495))</f>
        <v/>
      </c>
      <c r="H495" s="36">
        <f>IF(B495="","",YEAR(B495))</f>
        <v/>
      </c>
      <c r="I495" s="37">
        <f>IF(D495="","",IFERROR(INDEX(Listas!$B$2:$B$18,MATCH(D495,Listas!$A$2:$A$18,0)),"Revisar"))</f>
        <v/>
      </c>
      <c r="J495" s="37">
        <f>IF(D495="","",IFERROR(INDEX(Listas!$C$2:$C$18,MATCH(D495,Listas!$A$2:$A$18,0))&amp;"",""))</f>
        <v/>
      </c>
      <c r="K495" s="8" t="n"/>
      <c r="L495" s="1" t="n"/>
    </row>
    <row r="496">
      <c r="A496" s="5" t="n"/>
      <c r="B496" s="38"/>
      <c r="C496" s="39"/>
      <c r="D496" s="39"/>
      <c r="E496" s="40"/>
      <c r="F496" s="41"/>
      <c r="G496" s="42">
        <f>IF(B496="","",MONTH(B496))</f>
        <v/>
      </c>
      <c r="H496" s="42">
        <f>IF(B496="","",YEAR(B496))</f>
        <v/>
      </c>
      <c r="I496" s="43">
        <f>IF(D496="","",IFERROR(INDEX(Listas!$B$2:$B$18,MATCH(D496,Listas!$A$2:$A$18,0)),"Revisar"))</f>
        <v/>
      </c>
      <c r="J496" s="43">
        <f>IF(D496="","",IFERROR(INDEX(Listas!$C$2:$C$18,MATCH(D496,Listas!$A$2:$A$18,0))&amp;"",""))</f>
        <v/>
      </c>
      <c r="K496" s="8" t="n"/>
      <c r="L496" s="1" t="n"/>
    </row>
    <row r="497">
      <c r="A497" s="5" t="n"/>
      <c r="B497" s="32"/>
      <c r="C497" s="33"/>
      <c r="D497" s="33"/>
      <c r="E497" s="34"/>
      <c r="F497" s="35"/>
      <c r="G497" s="36">
        <f>IF(B497="","",MONTH(B497))</f>
        <v/>
      </c>
      <c r="H497" s="36">
        <f>IF(B497="","",YEAR(B497))</f>
        <v/>
      </c>
      <c r="I497" s="37">
        <f>IF(D497="","",IFERROR(INDEX(Listas!$B$2:$B$18,MATCH(D497,Listas!$A$2:$A$18,0)),"Revisar"))</f>
        <v/>
      </c>
      <c r="J497" s="37">
        <f>IF(D497="","",IFERROR(INDEX(Listas!$C$2:$C$18,MATCH(D497,Listas!$A$2:$A$18,0))&amp;"",""))</f>
        <v/>
      </c>
      <c r="K497" s="8" t="n"/>
      <c r="L497" s="1" t="n"/>
    </row>
    <row r="498">
      <c r="A498" s="5" t="n"/>
      <c r="B498" s="38"/>
      <c r="C498" s="39"/>
      <c r="D498" s="39"/>
      <c r="E498" s="40"/>
      <c r="F498" s="41"/>
      <c r="G498" s="42">
        <f>IF(B498="","",MONTH(B498))</f>
        <v/>
      </c>
      <c r="H498" s="42">
        <f>IF(B498="","",YEAR(B498))</f>
        <v/>
      </c>
      <c r="I498" s="43">
        <f>IF(D498="","",IFERROR(INDEX(Listas!$B$2:$B$18,MATCH(D498,Listas!$A$2:$A$18,0)),"Revisar"))</f>
        <v/>
      </c>
      <c r="J498" s="43">
        <f>IF(D498="","",IFERROR(INDEX(Listas!$C$2:$C$18,MATCH(D498,Listas!$A$2:$A$18,0))&amp;"",""))</f>
        <v/>
      </c>
      <c r="K498" s="8" t="n"/>
      <c r="L498" s="1" t="n"/>
    </row>
    <row r="499">
      <c r="A499" s="5" t="n"/>
      <c r="B499" s="32"/>
      <c r="C499" s="33"/>
      <c r="D499" s="33"/>
      <c r="E499" s="34"/>
      <c r="F499" s="35"/>
      <c r="G499" s="36">
        <f>IF(B499="","",MONTH(B499))</f>
        <v/>
      </c>
      <c r="H499" s="36">
        <f>IF(B499="","",YEAR(B499))</f>
        <v/>
      </c>
      <c r="I499" s="37">
        <f>IF(D499="","",IFERROR(INDEX(Listas!$B$2:$B$18,MATCH(D499,Listas!$A$2:$A$18,0)),"Revisar"))</f>
        <v/>
      </c>
      <c r="J499" s="37">
        <f>IF(D499="","",IFERROR(INDEX(Listas!$C$2:$C$18,MATCH(D499,Listas!$A$2:$A$18,0))&amp;"",""))</f>
        <v/>
      </c>
      <c r="K499" s="8" t="n"/>
      <c r="L499" s="1" t="n"/>
    </row>
    <row r="500">
      <c r="A500" s="5" t="n"/>
      <c r="B500" s="38"/>
      <c r="C500" s="39"/>
      <c r="D500" s="39"/>
      <c r="E500" s="40"/>
      <c r="F500" s="41"/>
      <c r="G500" s="42">
        <f>IF(B500="","",MONTH(B500))</f>
        <v/>
      </c>
      <c r="H500" s="42">
        <f>IF(B500="","",YEAR(B500))</f>
        <v/>
      </c>
      <c r="I500" s="43">
        <f>IF(D500="","",IFERROR(INDEX(Listas!$B$2:$B$18,MATCH(D500,Listas!$A$2:$A$18,0)),"Revisar"))</f>
        <v/>
      </c>
      <c r="J500" s="43">
        <f>IF(D500="","",IFERROR(INDEX(Listas!$C$2:$C$18,MATCH(D500,Listas!$A$2:$A$18,0))&amp;"",""))</f>
        <v/>
      </c>
      <c r="K500" s="8" t="n"/>
      <c r="L500" s="1" t="n"/>
    </row>
    <row r="501">
      <c r="A501" s="5" t="n"/>
      <c r="B501" s="32"/>
      <c r="C501" s="33"/>
      <c r="D501" s="33"/>
      <c r="E501" s="34"/>
      <c r="F501" s="35"/>
      <c r="G501" s="36">
        <f>IF(B501="","",MONTH(B501))</f>
        <v/>
      </c>
      <c r="H501" s="36">
        <f>IF(B501="","",YEAR(B501))</f>
        <v/>
      </c>
      <c r="I501" s="37">
        <f>IF(D501="","",IFERROR(INDEX(Listas!$B$2:$B$18,MATCH(D501,Listas!$A$2:$A$18,0)),"Revisar"))</f>
        <v/>
      </c>
      <c r="J501" s="37">
        <f>IF(D501="","",IFERROR(INDEX(Listas!$C$2:$C$18,MATCH(D501,Listas!$A$2:$A$18,0))&amp;"",""))</f>
        <v/>
      </c>
      <c r="K501" s="8" t="n"/>
      <c r="L501" s="1" t="n"/>
    </row>
    <row r="502">
      <c r="A502" s="5" t="n"/>
      <c r="B502" s="38"/>
      <c r="C502" s="39"/>
      <c r="D502" s="39"/>
      <c r="E502" s="40"/>
      <c r="F502" s="41"/>
      <c r="G502" s="42">
        <f>IF(B502="","",MONTH(B502))</f>
        <v/>
      </c>
      <c r="H502" s="42">
        <f>IF(B502="","",YEAR(B502))</f>
        <v/>
      </c>
      <c r="I502" s="43">
        <f>IF(D502="","",IFERROR(INDEX(Listas!$B$2:$B$18,MATCH(D502,Listas!$A$2:$A$18,0)),"Revisar"))</f>
        <v/>
      </c>
      <c r="J502" s="43">
        <f>IF(D502="","",IFERROR(INDEX(Listas!$C$2:$C$18,MATCH(D502,Listas!$A$2:$A$18,0))&amp;"",""))</f>
        <v/>
      </c>
      <c r="K502" s="8" t="n"/>
      <c r="L502" s="1" t="n"/>
    </row>
    <row r="503">
      <c r="A503" s="5" t="n"/>
      <c r="B503" s="32"/>
      <c r="C503" s="33"/>
      <c r="D503" s="33"/>
      <c r="E503" s="34"/>
      <c r="F503" s="35"/>
      <c r="G503" s="36">
        <f>IF(B503="","",MONTH(B503))</f>
        <v/>
      </c>
      <c r="H503" s="36">
        <f>IF(B503="","",YEAR(B503))</f>
        <v/>
      </c>
      <c r="I503" s="37">
        <f>IF(D503="","",IFERROR(INDEX(Listas!$B$2:$B$18,MATCH(D503,Listas!$A$2:$A$18,0)),"Revisar"))</f>
        <v/>
      </c>
      <c r="J503" s="37">
        <f>IF(D503="","",IFERROR(INDEX(Listas!$C$2:$C$18,MATCH(D503,Listas!$A$2:$A$18,0))&amp;"",""))</f>
        <v/>
      </c>
      <c r="K503" s="8" t="n"/>
      <c r="L503" s="1" t="n"/>
    </row>
    <row r="504">
      <c r="A504" s="5" t="n"/>
      <c r="B504" s="38"/>
      <c r="C504" s="39"/>
      <c r="D504" s="39"/>
      <c r="E504" s="40"/>
      <c r="F504" s="41"/>
      <c r="G504" s="42">
        <f>IF(B504="","",MONTH(B504))</f>
        <v/>
      </c>
      <c r="H504" s="42">
        <f>IF(B504="","",YEAR(B504))</f>
        <v/>
      </c>
      <c r="I504" s="43">
        <f>IF(D504="","",IFERROR(INDEX(Listas!$B$2:$B$18,MATCH(D504,Listas!$A$2:$A$18,0)),"Revisar"))</f>
        <v/>
      </c>
      <c r="J504" s="43">
        <f>IF(D504="","",IFERROR(INDEX(Listas!$C$2:$C$18,MATCH(D504,Listas!$A$2:$A$18,0))&amp;"",""))</f>
        <v/>
      </c>
      <c r="K504" s="8" t="n"/>
      <c r="L504" s="1" t="n"/>
    </row>
    <row r="505">
      <c r="A505" s="5" t="n"/>
      <c r="B505" s="32"/>
      <c r="C505" s="33"/>
      <c r="D505" s="33"/>
      <c r="E505" s="34"/>
      <c r="F505" s="35"/>
      <c r="G505" s="36">
        <f>IF(B505="","",MONTH(B505))</f>
        <v/>
      </c>
      <c r="H505" s="36">
        <f>IF(B505="","",YEAR(B505))</f>
        <v/>
      </c>
      <c r="I505" s="37">
        <f>IF(D505="","",IFERROR(INDEX(Listas!$B$2:$B$18,MATCH(D505,Listas!$A$2:$A$18,0)),"Revisar"))</f>
        <v/>
      </c>
      <c r="J505" s="37">
        <f>IF(D505="","",IFERROR(INDEX(Listas!$C$2:$C$18,MATCH(D505,Listas!$A$2:$A$18,0))&amp;"",""))</f>
        <v/>
      </c>
      <c r="K505" s="8" t="n"/>
      <c r="L505" s="1" t="n"/>
    </row>
    <row r="506">
      <c r="A506" s="5" t="n"/>
      <c r="B506" s="38"/>
      <c r="C506" s="39"/>
      <c r="D506" s="39"/>
      <c r="E506" s="40"/>
      <c r="F506" s="41"/>
      <c r="G506" s="42">
        <f>IF(B506="","",MONTH(B506))</f>
        <v/>
      </c>
      <c r="H506" s="42">
        <f>IF(B506="","",YEAR(B506))</f>
        <v/>
      </c>
      <c r="I506" s="43">
        <f>IF(D506="","",IFERROR(INDEX(Listas!$B$2:$B$18,MATCH(D506,Listas!$A$2:$A$18,0)),"Revisar"))</f>
        <v/>
      </c>
      <c r="J506" s="43">
        <f>IF(D506="","",IFERROR(INDEX(Listas!$C$2:$C$18,MATCH(D506,Listas!$A$2:$A$18,0))&amp;"",""))</f>
        <v/>
      </c>
      <c r="K506" s="8" t="n"/>
      <c r="L506" s="1" t="n"/>
    </row>
    <row r="507">
      <c r="A507" s="5" t="n"/>
      <c r="B507" s="32"/>
      <c r="C507" s="33"/>
      <c r="D507" s="33"/>
      <c r="E507" s="34"/>
      <c r="F507" s="35"/>
      <c r="G507" s="36">
        <f>IF(B507="","",MONTH(B507))</f>
        <v/>
      </c>
      <c r="H507" s="36">
        <f>IF(B507="","",YEAR(B507))</f>
        <v/>
      </c>
      <c r="I507" s="37">
        <f>IF(D507="","",IFERROR(INDEX(Listas!$B$2:$B$18,MATCH(D507,Listas!$A$2:$A$18,0)),"Revisar"))</f>
        <v/>
      </c>
      <c r="J507" s="37">
        <f>IF(D507="","",IFERROR(INDEX(Listas!$C$2:$C$18,MATCH(D507,Listas!$A$2:$A$18,0))&amp;"",""))</f>
        <v/>
      </c>
      <c r="K507" s="8" t="n"/>
      <c r="L507" s="1" t="n"/>
    </row>
    <row r="508">
      <c r="A508" s="5" t="n"/>
      <c r="B508" s="38"/>
      <c r="C508" s="39"/>
      <c r="D508" s="39"/>
      <c r="E508" s="40"/>
      <c r="F508" s="41"/>
      <c r="G508" s="42">
        <f>IF(B508="","",MONTH(B508))</f>
        <v/>
      </c>
      <c r="H508" s="42">
        <f>IF(B508="","",YEAR(B508))</f>
        <v/>
      </c>
      <c r="I508" s="43">
        <f>IF(D508="","",IFERROR(INDEX(Listas!$B$2:$B$18,MATCH(D508,Listas!$A$2:$A$18,0)),"Revisar"))</f>
        <v/>
      </c>
      <c r="J508" s="43">
        <f>IF(D508="","",IFERROR(INDEX(Listas!$C$2:$C$18,MATCH(D508,Listas!$A$2:$A$18,0))&amp;"",""))</f>
        <v/>
      </c>
      <c r="K508" s="8" t="n"/>
      <c r="L508" s="1" t="n"/>
    </row>
    <row r="509">
      <c r="A509" s="5" t="n"/>
      <c r="B509" s="32"/>
      <c r="C509" s="33"/>
      <c r="D509" s="33"/>
      <c r="E509" s="34"/>
      <c r="F509" s="35"/>
      <c r="G509" s="36">
        <f>IF(B509="","",MONTH(B509))</f>
        <v/>
      </c>
      <c r="H509" s="36">
        <f>IF(B509="","",YEAR(B509))</f>
        <v/>
      </c>
      <c r="I509" s="37">
        <f>IF(D509="","",IFERROR(INDEX(Listas!$B$2:$B$18,MATCH(D509,Listas!$A$2:$A$18,0)),"Revisar"))</f>
        <v/>
      </c>
      <c r="J509" s="37">
        <f>IF(D509="","",IFERROR(INDEX(Listas!$C$2:$C$18,MATCH(D509,Listas!$A$2:$A$18,0))&amp;"",""))</f>
        <v/>
      </c>
      <c r="K509" s="8" t="n"/>
      <c r="L509" s="1" t="n"/>
    </row>
    <row r="510">
      <c r="A510" s="5" t="n"/>
      <c r="B510" s="38"/>
      <c r="C510" s="39"/>
      <c r="D510" s="39"/>
      <c r="E510" s="40"/>
      <c r="F510" s="41"/>
      <c r="G510" s="42">
        <f>IF(B510="","",MONTH(B510))</f>
        <v/>
      </c>
      <c r="H510" s="42">
        <f>IF(B510="","",YEAR(B510))</f>
        <v/>
      </c>
      <c r="I510" s="43">
        <f>IF(D510="","",IFERROR(INDEX(Listas!$B$2:$B$18,MATCH(D510,Listas!$A$2:$A$18,0)),"Revisar"))</f>
        <v/>
      </c>
      <c r="J510" s="43">
        <f>IF(D510="","",IFERROR(INDEX(Listas!$C$2:$C$18,MATCH(D510,Listas!$A$2:$A$18,0))&amp;"",""))</f>
        <v/>
      </c>
      <c r="K510" s="8" t="n"/>
      <c r="L510" s="1" t="n"/>
    </row>
    <row r="511">
      <c r="A511" s="5" t="n"/>
      <c r="B511" s="32"/>
      <c r="C511" s="33"/>
      <c r="D511" s="33"/>
      <c r="E511" s="34"/>
      <c r="F511" s="35"/>
      <c r="G511" s="36">
        <f>IF(B511="","",MONTH(B511))</f>
        <v/>
      </c>
      <c r="H511" s="36">
        <f>IF(B511="","",YEAR(B511))</f>
        <v/>
      </c>
      <c r="I511" s="37">
        <f>IF(D511="","",IFERROR(INDEX(Listas!$B$2:$B$18,MATCH(D511,Listas!$A$2:$A$18,0)),"Revisar"))</f>
        <v/>
      </c>
      <c r="J511" s="37">
        <f>IF(D511="","",IFERROR(INDEX(Listas!$C$2:$C$18,MATCH(D511,Listas!$A$2:$A$18,0))&amp;"",""))</f>
        <v/>
      </c>
      <c r="K511" s="8" t="n"/>
      <c r="L511" s="1" t="n"/>
    </row>
    <row r="512">
      <c r="A512" s="5" t="n"/>
      <c r="B512" s="38"/>
      <c r="C512" s="39"/>
      <c r="D512" s="39"/>
      <c r="E512" s="40"/>
      <c r="F512" s="41"/>
      <c r="G512" s="42">
        <f>IF(B512="","",MONTH(B512))</f>
        <v/>
      </c>
      <c r="H512" s="42">
        <f>IF(B512="","",YEAR(B512))</f>
        <v/>
      </c>
      <c r="I512" s="43">
        <f>IF(D512="","",IFERROR(INDEX(Listas!$B$2:$B$18,MATCH(D512,Listas!$A$2:$A$18,0)),"Revisar"))</f>
        <v/>
      </c>
      <c r="J512" s="43">
        <f>IF(D512="","",IFERROR(INDEX(Listas!$C$2:$C$18,MATCH(D512,Listas!$A$2:$A$18,0))&amp;"",""))</f>
        <v/>
      </c>
      <c r="K512" s="8" t="n"/>
      <c r="L512" s="1" t="n"/>
    </row>
    <row r="513">
      <c r="A513" s="5" t="n"/>
      <c r="B513" s="32"/>
      <c r="C513" s="33"/>
      <c r="D513" s="33"/>
      <c r="E513" s="34"/>
      <c r="F513" s="35"/>
      <c r="G513" s="36">
        <f>IF(B513="","",MONTH(B513))</f>
        <v/>
      </c>
      <c r="H513" s="36">
        <f>IF(B513="","",YEAR(B513))</f>
        <v/>
      </c>
      <c r="I513" s="37">
        <f>IF(D513="","",IFERROR(INDEX(Listas!$B$2:$B$18,MATCH(D513,Listas!$A$2:$A$18,0)),"Revisar"))</f>
        <v/>
      </c>
      <c r="J513" s="37">
        <f>IF(D513="","",IFERROR(INDEX(Listas!$C$2:$C$18,MATCH(D513,Listas!$A$2:$A$18,0))&amp;"",""))</f>
        <v/>
      </c>
      <c r="K513" s="8" t="n"/>
      <c r="L513" s="1" t="n"/>
    </row>
    <row r="514">
      <c r="A514" s="5" t="n"/>
      <c r="B514" s="38"/>
      <c r="C514" s="39"/>
      <c r="D514" s="39"/>
      <c r="E514" s="40"/>
      <c r="F514" s="41"/>
      <c r="G514" s="42">
        <f>IF(B514="","",MONTH(B514))</f>
        <v/>
      </c>
      <c r="H514" s="42">
        <f>IF(B514="","",YEAR(B514))</f>
        <v/>
      </c>
      <c r="I514" s="43">
        <f>IF(D514="","",IFERROR(INDEX(Listas!$B$2:$B$18,MATCH(D514,Listas!$A$2:$A$18,0)),"Revisar"))</f>
        <v/>
      </c>
      <c r="J514" s="43">
        <f>IF(D514="","",IFERROR(INDEX(Listas!$C$2:$C$18,MATCH(D514,Listas!$A$2:$A$18,0))&amp;"",""))</f>
        <v/>
      </c>
      <c r="K514" s="8" t="n"/>
      <c r="L514" s="1" t="n"/>
    </row>
    <row r="515">
      <c r="A515" s="5" t="n"/>
      <c r="B515" s="32"/>
      <c r="C515" s="33"/>
      <c r="D515" s="33"/>
      <c r="E515" s="34"/>
      <c r="F515" s="35"/>
      <c r="G515" s="36">
        <f>IF(B515="","",MONTH(B515))</f>
        <v/>
      </c>
      <c r="H515" s="36">
        <f>IF(B515="","",YEAR(B515))</f>
        <v/>
      </c>
      <c r="I515" s="37">
        <f>IF(D515="","",IFERROR(INDEX(Listas!$B$2:$B$18,MATCH(D515,Listas!$A$2:$A$18,0)),"Revisar"))</f>
        <v/>
      </c>
      <c r="J515" s="37">
        <f>IF(D515="","",IFERROR(INDEX(Listas!$C$2:$C$18,MATCH(D515,Listas!$A$2:$A$18,0))&amp;"",""))</f>
        <v/>
      </c>
      <c r="K515" s="8" t="n"/>
      <c r="L515" s="1" t="n"/>
    </row>
    <row r="516">
      <c r="A516" s="5" t="n"/>
      <c r="B516" s="38"/>
      <c r="C516" s="39"/>
      <c r="D516" s="39"/>
      <c r="E516" s="40"/>
      <c r="F516" s="41"/>
      <c r="G516" s="42">
        <f>IF(B516="","",MONTH(B516))</f>
        <v/>
      </c>
      <c r="H516" s="42">
        <f>IF(B516="","",YEAR(B516))</f>
        <v/>
      </c>
      <c r="I516" s="43">
        <f>IF(D516="","",IFERROR(INDEX(Listas!$B$2:$B$18,MATCH(D516,Listas!$A$2:$A$18,0)),"Revisar"))</f>
        <v/>
      </c>
      <c r="J516" s="43">
        <f>IF(D516="","",IFERROR(INDEX(Listas!$C$2:$C$18,MATCH(D516,Listas!$A$2:$A$18,0))&amp;"",""))</f>
        <v/>
      </c>
      <c r="K516" s="8" t="n"/>
      <c r="L516" s="1" t="n"/>
    </row>
    <row r="517">
      <c r="A517" s="5" t="n"/>
      <c r="B517" s="32"/>
      <c r="C517" s="33"/>
      <c r="D517" s="33"/>
      <c r="E517" s="34"/>
      <c r="F517" s="35"/>
      <c r="G517" s="36">
        <f>IF(B517="","",MONTH(B517))</f>
        <v/>
      </c>
      <c r="H517" s="36">
        <f>IF(B517="","",YEAR(B517))</f>
        <v/>
      </c>
      <c r="I517" s="37">
        <f>IF(D517="","",IFERROR(INDEX(Listas!$B$2:$B$18,MATCH(D517,Listas!$A$2:$A$18,0)),"Revisar"))</f>
        <v/>
      </c>
      <c r="J517" s="37">
        <f>IF(D517="","",IFERROR(INDEX(Listas!$C$2:$C$18,MATCH(D517,Listas!$A$2:$A$18,0))&amp;"",""))</f>
        <v/>
      </c>
      <c r="K517" s="8" t="n"/>
      <c r="L517" s="1" t="n"/>
    </row>
    <row r="518">
      <c r="A518" s="5" t="n"/>
      <c r="B518" s="38"/>
      <c r="C518" s="39"/>
      <c r="D518" s="39"/>
      <c r="E518" s="40"/>
      <c r="F518" s="41"/>
      <c r="G518" s="42">
        <f>IF(B518="","",MONTH(B518))</f>
        <v/>
      </c>
      <c r="H518" s="42">
        <f>IF(B518="","",YEAR(B518))</f>
        <v/>
      </c>
      <c r="I518" s="43">
        <f>IF(D518="","",IFERROR(INDEX(Listas!$B$2:$B$18,MATCH(D518,Listas!$A$2:$A$18,0)),"Revisar"))</f>
        <v/>
      </c>
      <c r="J518" s="43">
        <f>IF(D518="","",IFERROR(INDEX(Listas!$C$2:$C$18,MATCH(D518,Listas!$A$2:$A$18,0))&amp;"",""))</f>
        <v/>
      </c>
      <c r="K518" s="8" t="n"/>
      <c r="L518" s="1" t="n"/>
    </row>
    <row r="519">
      <c r="A519" s="5" t="n"/>
      <c r="B519" s="32"/>
      <c r="C519" s="33"/>
      <c r="D519" s="33"/>
      <c r="E519" s="34"/>
      <c r="F519" s="35"/>
      <c r="G519" s="36">
        <f>IF(B519="","",MONTH(B519))</f>
        <v/>
      </c>
      <c r="H519" s="36">
        <f>IF(B519="","",YEAR(B519))</f>
        <v/>
      </c>
      <c r="I519" s="37">
        <f>IF(D519="","",IFERROR(INDEX(Listas!$B$2:$B$18,MATCH(D519,Listas!$A$2:$A$18,0)),"Revisar"))</f>
        <v/>
      </c>
      <c r="J519" s="37">
        <f>IF(D519="","",IFERROR(INDEX(Listas!$C$2:$C$18,MATCH(D519,Listas!$A$2:$A$18,0))&amp;"",""))</f>
        <v/>
      </c>
      <c r="K519" s="8" t="n"/>
      <c r="L519" s="1" t="n"/>
    </row>
    <row r="520">
      <c r="A520" s="5" t="n"/>
      <c r="B520" s="38"/>
      <c r="C520" s="39"/>
      <c r="D520" s="39"/>
      <c r="E520" s="40"/>
      <c r="F520" s="41"/>
      <c r="G520" s="42">
        <f>IF(B520="","",MONTH(B520))</f>
        <v/>
      </c>
      <c r="H520" s="42">
        <f>IF(B520="","",YEAR(B520))</f>
        <v/>
      </c>
      <c r="I520" s="43">
        <f>IF(D520="","",IFERROR(INDEX(Listas!$B$2:$B$18,MATCH(D520,Listas!$A$2:$A$18,0)),"Revisar"))</f>
        <v/>
      </c>
      <c r="J520" s="43">
        <f>IF(D520="","",IFERROR(INDEX(Listas!$C$2:$C$18,MATCH(D520,Listas!$A$2:$A$18,0))&amp;"",""))</f>
        <v/>
      </c>
      <c r="K520" s="8" t="n"/>
      <c r="L520" s="1" t="n"/>
    </row>
    <row r="521">
      <c r="A521" s="5" t="n"/>
      <c r="B521" s="32"/>
      <c r="C521" s="33"/>
      <c r="D521" s="33"/>
      <c r="E521" s="34"/>
      <c r="F521" s="35"/>
      <c r="G521" s="36">
        <f>IF(B521="","",MONTH(B521))</f>
        <v/>
      </c>
      <c r="H521" s="36">
        <f>IF(B521="","",YEAR(B521))</f>
        <v/>
      </c>
      <c r="I521" s="37">
        <f>IF(D521="","",IFERROR(INDEX(Listas!$B$2:$B$18,MATCH(D521,Listas!$A$2:$A$18,0)),"Revisar"))</f>
        <v/>
      </c>
      <c r="J521" s="37">
        <f>IF(D521="","",IFERROR(INDEX(Listas!$C$2:$C$18,MATCH(D521,Listas!$A$2:$A$18,0))&amp;"",""))</f>
        <v/>
      </c>
      <c r="K521" s="8" t="n"/>
      <c r="L521" s="1" t="n"/>
    </row>
    <row r="522">
      <c r="A522" s="5" t="n"/>
      <c r="B522" s="38"/>
      <c r="C522" s="39"/>
      <c r="D522" s="39"/>
      <c r="E522" s="40"/>
      <c r="F522" s="41"/>
      <c r="G522" s="42">
        <f>IF(B522="","",MONTH(B522))</f>
        <v/>
      </c>
      <c r="H522" s="42">
        <f>IF(B522="","",YEAR(B522))</f>
        <v/>
      </c>
      <c r="I522" s="43">
        <f>IF(D522="","",IFERROR(INDEX(Listas!$B$2:$B$18,MATCH(D522,Listas!$A$2:$A$18,0)),"Revisar"))</f>
        <v/>
      </c>
      <c r="J522" s="43">
        <f>IF(D522="","",IFERROR(INDEX(Listas!$C$2:$C$18,MATCH(D522,Listas!$A$2:$A$18,0))&amp;"",""))</f>
        <v/>
      </c>
      <c r="K522" s="8" t="n"/>
      <c r="L522" s="1" t="n"/>
    </row>
    <row r="523">
      <c r="A523" s="5" t="n"/>
      <c r="B523" s="32"/>
      <c r="C523" s="33"/>
      <c r="D523" s="33"/>
      <c r="E523" s="34"/>
      <c r="F523" s="35"/>
      <c r="G523" s="36">
        <f>IF(B523="","",MONTH(B523))</f>
        <v/>
      </c>
      <c r="H523" s="36">
        <f>IF(B523="","",YEAR(B523))</f>
        <v/>
      </c>
      <c r="I523" s="37">
        <f>IF(D523="","",IFERROR(INDEX(Listas!$B$2:$B$18,MATCH(D523,Listas!$A$2:$A$18,0)),"Revisar"))</f>
        <v/>
      </c>
      <c r="J523" s="37">
        <f>IF(D523="","",IFERROR(INDEX(Listas!$C$2:$C$18,MATCH(D523,Listas!$A$2:$A$18,0))&amp;"",""))</f>
        <v/>
      </c>
      <c r="K523" s="8" t="n"/>
      <c r="L523" s="1" t="n"/>
    </row>
    <row r="524">
      <c r="A524" s="5" t="n"/>
      <c r="B524" s="38"/>
      <c r="C524" s="39"/>
      <c r="D524" s="39"/>
      <c r="E524" s="40"/>
      <c r="F524" s="41"/>
      <c r="G524" s="42">
        <f>IF(B524="","",MONTH(B524))</f>
        <v/>
      </c>
      <c r="H524" s="42">
        <f>IF(B524="","",YEAR(B524))</f>
        <v/>
      </c>
      <c r="I524" s="43">
        <f>IF(D524="","",IFERROR(INDEX(Listas!$B$2:$B$18,MATCH(D524,Listas!$A$2:$A$18,0)),"Revisar"))</f>
        <v/>
      </c>
      <c r="J524" s="43">
        <f>IF(D524="","",IFERROR(INDEX(Listas!$C$2:$C$18,MATCH(D524,Listas!$A$2:$A$18,0))&amp;"",""))</f>
        <v/>
      </c>
      <c r="K524" s="8" t="n"/>
      <c r="L524" s="1" t="n"/>
    </row>
    <row r="525">
      <c r="A525" s="5" t="n"/>
      <c r="B525" s="32"/>
      <c r="C525" s="33"/>
      <c r="D525" s="33"/>
      <c r="E525" s="34"/>
      <c r="F525" s="35"/>
      <c r="G525" s="36">
        <f>IF(B525="","",MONTH(B525))</f>
        <v/>
      </c>
      <c r="H525" s="36">
        <f>IF(B525="","",YEAR(B525))</f>
        <v/>
      </c>
      <c r="I525" s="37">
        <f>IF(D525="","",IFERROR(INDEX(Listas!$B$2:$B$18,MATCH(D525,Listas!$A$2:$A$18,0)),"Revisar"))</f>
        <v/>
      </c>
      <c r="J525" s="37">
        <f>IF(D525="","",IFERROR(INDEX(Listas!$C$2:$C$18,MATCH(D525,Listas!$A$2:$A$18,0))&amp;"",""))</f>
        <v/>
      </c>
      <c r="K525" s="8" t="n"/>
      <c r="L525" s="1" t="n"/>
    </row>
    <row r="526">
      <c r="A526" s="5" t="n"/>
      <c r="B526" s="38"/>
      <c r="C526" s="39"/>
      <c r="D526" s="39"/>
      <c r="E526" s="40"/>
      <c r="F526" s="41"/>
      <c r="G526" s="42">
        <f>IF(B526="","",MONTH(B526))</f>
        <v/>
      </c>
      <c r="H526" s="42">
        <f>IF(B526="","",YEAR(B526))</f>
        <v/>
      </c>
      <c r="I526" s="43">
        <f>IF(D526="","",IFERROR(INDEX(Listas!$B$2:$B$18,MATCH(D526,Listas!$A$2:$A$18,0)),"Revisar"))</f>
        <v/>
      </c>
      <c r="J526" s="43">
        <f>IF(D526="","",IFERROR(INDEX(Listas!$C$2:$C$18,MATCH(D526,Listas!$A$2:$A$18,0))&amp;"",""))</f>
        <v/>
      </c>
      <c r="K526" s="8" t="n"/>
      <c r="L526" s="1" t="n"/>
    </row>
    <row r="527">
      <c r="A527" s="5" t="n"/>
      <c r="B527" s="32"/>
      <c r="C527" s="33"/>
      <c r="D527" s="33"/>
      <c r="E527" s="34"/>
      <c r="F527" s="35"/>
      <c r="G527" s="36">
        <f>IF(B527="","",MONTH(B527))</f>
        <v/>
      </c>
      <c r="H527" s="36">
        <f>IF(B527="","",YEAR(B527))</f>
        <v/>
      </c>
      <c r="I527" s="37">
        <f>IF(D527="","",IFERROR(INDEX(Listas!$B$2:$B$18,MATCH(D527,Listas!$A$2:$A$18,0)),"Revisar"))</f>
        <v/>
      </c>
      <c r="J527" s="37">
        <f>IF(D527="","",IFERROR(INDEX(Listas!$C$2:$C$18,MATCH(D527,Listas!$A$2:$A$18,0))&amp;"",""))</f>
        <v/>
      </c>
      <c r="K527" s="8" t="n"/>
      <c r="L527" s="1" t="n"/>
    </row>
    <row r="528">
      <c r="A528" s="5" t="n"/>
      <c r="B528" s="38"/>
      <c r="C528" s="39"/>
      <c r="D528" s="39"/>
      <c r="E528" s="40"/>
      <c r="F528" s="41"/>
      <c r="G528" s="42">
        <f>IF(B528="","",MONTH(B528))</f>
        <v/>
      </c>
      <c r="H528" s="42">
        <f>IF(B528="","",YEAR(B528))</f>
        <v/>
      </c>
      <c r="I528" s="43">
        <f>IF(D528="","",IFERROR(INDEX(Listas!$B$2:$B$18,MATCH(D528,Listas!$A$2:$A$18,0)),"Revisar"))</f>
        <v/>
      </c>
      <c r="J528" s="43">
        <f>IF(D528="","",IFERROR(INDEX(Listas!$C$2:$C$18,MATCH(D528,Listas!$A$2:$A$18,0))&amp;"",""))</f>
        <v/>
      </c>
      <c r="K528" s="8" t="n"/>
      <c r="L528" s="1" t="n"/>
    </row>
    <row r="529">
      <c r="A529" s="5" t="n"/>
      <c r="B529" s="32"/>
      <c r="C529" s="33"/>
      <c r="D529" s="33"/>
      <c r="E529" s="34"/>
      <c r="F529" s="35"/>
      <c r="G529" s="36">
        <f>IF(B529="","",MONTH(B529))</f>
        <v/>
      </c>
      <c r="H529" s="36">
        <f>IF(B529="","",YEAR(B529))</f>
        <v/>
      </c>
      <c r="I529" s="37">
        <f>IF(D529="","",IFERROR(INDEX(Listas!$B$2:$B$18,MATCH(D529,Listas!$A$2:$A$18,0)),"Revisar"))</f>
        <v/>
      </c>
      <c r="J529" s="37">
        <f>IF(D529="","",IFERROR(INDEX(Listas!$C$2:$C$18,MATCH(D529,Listas!$A$2:$A$18,0))&amp;"",""))</f>
        <v/>
      </c>
      <c r="K529" s="8" t="n"/>
      <c r="L529" s="1" t="n"/>
    </row>
    <row r="530">
      <c r="A530" s="5" t="n"/>
      <c r="B530" s="38"/>
      <c r="C530" s="39"/>
      <c r="D530" s="39"/>
      <c r="E530" s="40"/>
      <c r="F530" s="41"/>
      <c r="G530" s="42">
        <f>IF(B530="","",MONTH(B530))</f>
        <v/>
      </c>
      <c r="H530" s="42">
        <f>IF(B530="","",YEAR(B530))</f>
        <v/>
      </c>
      <c r="I530" s="43">
        <f>IF(D530="","",IFERROR(INDEX(Listas!$B$2:$B$18,MATCH(D530,Listas!$A$2:$A$18,0)),"Revisar"))</f>
        <v/>
      </c>
      <c r="J530" s="43">
        <f>IF(D530="","",IFERROR(INDEX(Listas!$C$2:$C$18,MATCH(D530,Listas!$A$2:$A$18,0))&amp;"",""))</f>
        <v/>
      </c>
      <c r="K530" s="8" t="n"/>
      <c r="L530" s="1" t="n"/>
    </row>
    <row r="531">
      <c r="A531" s="5" t="n"/>
      <c r="B531" s="32"/>
      <c r="C531" s="33"/>
      <c r="D531" s="33"/>
      <c r="E531" s="34"/>
      <c r="F531" s="35"/>
      <c r="G531" s="36">
        <f>IF(B531="","",MONTH(B531))</f>
        <v/>
      </c>
      <c r="H531" s="36">
        <f>IF(B531="","",YEAR(B531))</f>
        <v/>
      </c>
      <c r="I531" s="37">
        <f>IF(D531="","",IFERROR(INDEX(Listas!$B$2:$B$18,MATCH(D531,Listas!$A$2:$A$18,0)),"Revisar"))</f>
        <v/>
      </c>
      <c r="J531" s="37">
        <f>IF(D531="","",IFERROR(INDEX(Listas!$C$2:$C$18,MATCH(D531,Listas!$A$2:$A$18,0))&amp;"",""))</f>
        <v/>
      </c>
      <c r="K531" s="8" t="n"/>
      <c r="L531" s="1" t="n"/>
    </row>
    <row r="532">
      <c r="A532" s="5" t="n"/>
      <c r="B532" s="38"/>
      <c r="C532" s="39"/>
      <c r="D532" s="39"/>
      <c r="E532" s="40"/>
      <c r="F532" s="41"/>
      <c r="G532" s="42">
        <f>IF(B532="","",MONTH(B532))</f>
        <v/>
      </c>
      <c r="H532" s="42">
        <f>IF(B532="","",YEAR(B532))</f>
        <v/>
      </c>
      <c r="I532" s="43">
        <f>IF(D532="","",IFERROR(INDEX(Listas!$B$2:$B$18,MATCH(D532,Listas!$A$2:$A$18,0)),"Revisar"))</f>
        <v/>
      </c>
      <c r="J532" s="43">
        <f>IF(D532="","",IFERROR(INDEX(Listas!$C$2:$C$18,MATCH(D532,Listas!$A$2:$A$18,0))&amp;"",""))</f>
        <v/>
      </c>
      <c r="K532" s="8" t="n"/>
      <c r="L532" s="1" t="n"/>
    </row>
    <row r="533">
      <c r="A533" s="5" t="n"/>
      <c r="B533" s="32"/>
      <c r="C533" s="33"/>
      <c r="D533" s="33"/>
      <c r="E533" s="34"/>
      <c r="F533" s="35"/>
      <c r="G533" s="36">
        <f>IF(B533="","",MONTH(B533))</f>
        <v/>
      </c>
      <c r="H533" s="36">
        <f>IF(B533="","",YEAR(B533))</f>
        <v/>
      </c>
      <c r="I533" s="37">
        <f>IF(D533="","",IFERROR(INDEX(Listas!$B$2:$B$18,MATCH(D533,Listas!$A$2:$A$18,0)),"Revisar"))</f>
        <v/>
      </c>
      <c r="J533" s="37">
        <f>IF(D533="","",IFERROR(INDEX(Listas!$C$2:$C$18,MATCH(D533,Listas!$A$2:$A$18,0))&amp;"",""))</f>
        <v/>
      </c>
      <c r="K533" s="8" t="n"/>
      <c r="L533" s="1" t="n"/>
    </row>
    <row r="534">
      <c r="A534" s="5" t="n"/>
      <c r="B534" s="38"/>
      <c r="C534" s="39"/>
      <c r="D534" s="39"/>
      <c r="E534" s="40"/>
      <c r="F534" s="41"/>
      <c r="G534" s="42">
        <f>IF(B534="","",MONTH(B534))</f>
        <v/>
      </c>
      <c r="H534" s="42">
        <f>IF(B534="","",YEAR(B534))</f>
        <v/>
      </c>
      <c r="I534" s="43">
        <f>IF(D534="","",IFERROR(INDEX(Listas!$B$2:$B$18,MATCH(D534,Listas!$A$2:$A$18,0)),"Revisar"))</f>
        <v/>
      </c>
      <c r="J534" s="43">
        <f>IF(D534="","",IFERROR(INDEX(Listas!$C$2:$C$18,MATCH(D534,Listas!$A$2:$A$18,0))&amp;"",""))</f>
        <v/>
      </c>
      <c r="K534" s="8" t="n"/>
      <c r="L534" s="1" t="n"/>
    </row>
    <row r="535">
      <c r="A535" s="5" t="n"/>
      <c r="B535" s="32"/>
      <c r="C535" s="33"/>
      <c r="D535" s="33"/>
      <c r="E535" s="34"/>
      <c r="F535" s="35"/>
      <c r="G535" s="36">
        <f>IF(B535="","",MONTH(B535))</f>
        <v/>
      </c>
      <c r="H535" s="36">
        <f>IF(B535="","",YEAR(B535))</f>
        <v/>
      </c>
      <c r="I535" s="37">
        <f>IF(D535="","",IFERROR(INDEX(Listas!$B$2:$B$18,MATCH(D535,Listas!$A$2:$A$18,0)),"Revisar"))</f>
        <v/>
      </c>
      <c r="J535" s="37">
        <f>IF(D535="","",IFERROR(INDEX(Listas!$C$2:$C$18,MATCH(D535,Listas!$A$2:$A$18,0))&amp;"",""))</f>
        <v/>
      </c>
      <c r="K535" s="8" t="n"/>
      <c r="L535" s="1" t="n"/>
    </row>
    <row r="536">
      <c r="A536" s="5" t="n"/>
      <c r="B536" s="38"/>
      <c r="C536" s="39"/>
      <c r="D536" s="39"/>
      <c r="E536" s="40"/>
      <c r="F536" s="41"/>
      <c r="G536" s="42">
        <f>IF(B536="","",MONTH(B536))</f>
        <v/>
      </c>
      <c r="H536" s="42">
        <f>IF(B536="","",YEAR(B536))</f>
        <v/>
      </c>
      <c r="I536" s="43">
        <f>IF(D536="","",IFERROR(INDEX(Listas!$B$2:$B$18,MATCH(D536,Listas!$A$2:$A$18,0)),"Revisar"))</f>
        <v/>
      </c>
      <c r="J536" s="43">
        <f>IF(D536="","",IFERROR(INDEX(Listas!$C$2:$C$18,MATCH(D536,Listas!$A$2:$A$18,0))&amp;"",""))</f>
        <v/>
      </c>
      <c r="K536" s="8" t="n"/>
      <c r="L536" s="1" t="n"/>
    </row>
    <row r="537">
      <c r="A537" s="5" t="n"/>
      <c r="B537" s="32"/>
      <c r="C537" s="33"/>
      <c r="D537" s="33"/>
      <c r="E537" s="34"/>
      <c r="F537" s="35"/>
      <c r="G537" s="36">
        <f>IF(B537="","",MONTH(B537))</f>
        <v/>
      </c>
      <c r="H537" s="36">
        <f>IF(B537="","",YEAR(B537))</f>
        <v/>
      </c>
      <c r="I537" s="37">
        <f>IF(D537="","",IFERROR(INDEX(Listas!$B$2:$B$18,MATCH(D537,Listas!$A$2:$A$18,0)),"Revisar"))</f>
        <v/>
      </c>
      <c r="J537" s="37">
        <f>IF(D537="","",IFERROR(INDEX(Listas!$C$2:$C$18,MATCH(D537,Listas!$A$2:$A$18,0))&amp;"",""))</f>
        <v/>
      </c>
      <c r="K537" s="8" t="n"/>
      <c r="L537" s="1" t="n"/>
    </row>
    <row r="538">
      <c r="A538" s="5" t="n"/>
      <c r="B538" s="38"/>
      <c r="C538" s="39"/>
      <c r="D538" s="39"/>
      <c r="E538" s="40"/>
      <c r="F538" s="41"/>
      <c r="G538" s="42">
        <f>IF(B538="","",MONTH(B538))</f>
        <v/>
      </c>
      <c r="H538" s="42">
        <f>IF(B538="","",YEAR(B538))</f>
        <v/>
      </c>
      <c r="I538" s="43">
        <f>IF(D538="","",IFERROR(INDEX(Listas!$B$2:$B$18,MATCH(D538,Listas!$A$2:$A$18,0)),"Revisar"))</f>
        <v/>
      </c>
      <c r="J538" s="43">
        <f>IF(D538="","",IFERROR(INDEX(Listas!$C$2:$C$18,MATCH(D538,Listas!$A$2:$A$18,0))&amp;"",""))</f>
        <v/>
      </c>
      <c r="K538" s="8" t="n"/>
      <c r="L538" s="1" t="n"/>
    </row>
    <row r="539">
      <c r="A539" s="5" t="n"/>
      <c r="B539" s="32"/>
      <c r="C539" s="33"/>
      <c r="D539" s="33"/>
      <c r="E539" s="34"/>
      <c r="F539" s="35"/>
      <c r="G539" s="36">
        <f>IF(B539="","",MONTH(B539))</f>
        <v/>
      </c>
      <c r="H539" s="36">
        <f>IF(B539="","",YEAR(B539))</f>
        <v/>
      </c>
      <c r="I539" s="37">
        <f>IF(D539="","",IFERROR(INDEX(Listas!$B$2:$B$18,MATCH(D539,Listas!$A$2:$A$18,0)),"Revisar"))</f>
        <v/>
      </c>
      <c r="J539" s="37">
        <f>IF(D539="","",IFERROR(INDEX(Listas!$C$2:$C$18,MATCH(D539,Listas!$A$2:$A$18,0))&amp;"",""))</f>
        <v/>
      </c>
      <c r="K539" s="8" t="n"/>
      <c r="L539" s="1" t="n"/>
    </row>
    <row r="540">
      <c r="A540" s="5" t="n"/>
      <c r="B540" s="38"/>
      <c r="C540" s="39"/>
      <c r="D540" s="39"/>
      <c r="E540" s="40"/>
      <c r="F540" s="41"/>
      <c r="G540" s="42">
        <f>IF(B540="","",MONTH(B540))</f>
        <v/>
      </c>
      <c r="H540" s="42">
        <f>IF(B540="","",YEAR(B540))</f>
        <v/>
      </c>
      <c r="I540" s="43">
        <f>IF(D540="","",IFERROR(INDEX(Listas!$B$2:$B$18,MATCH(D540,Listas!$A$2:$A$18,0)),"Revisar"))</f>
        <v/>
      </c>
      <c r="J540" s="43">
        <f>IF(D540="","",IFERROR(INDEX(Listas!$C$2:$C$18,MATCH(D540,Listas!$A$2:$A$18,0))&amp;"",""))</f>
        <v/>
      </c>
      <c r="K540" s="8" t="n"/>
      <c r="L540" s="1" t="n"/>
    </row>
    <row r="541">
      <c r="A541" s="5" t="n"/>
      <c r="B541" s="32"/>
      <c r="C541" s="33"/>
      <c r="D541" s="33"/>
      <c r="E541" s="34"/>
      <c r="F541" s="35"/>
      <c r="G541" s="36">
        <f>IF(B541="","",MONTH(B541))</f>
        <v/>
      </c>
      <c r="H541" s="36">
        <f>IF(B541="","",YEAR(B541))</f>
        <v/>
      </c>
      <c r="I541" s="37">
        <f>IF(D541="","",IFERROR(INDEX(Listas!$B$2:$B$18,MATCH(D541,Listas!$A$2:$A$18,0)),"Revisar"))</f>
        <v/>
      </c>
      <c r="J541" s="37">
        <f>IF(D541="","",IFERROR(INDEX(Listas!$C$2:$C$18,MATCH(D541,Listas!$A$2:$A$18,0))&amp;"",""))</f>
        <v/>
      </c>
      <c r="K541" s="8" t="n"/>
      <c r="L541" s="1" t="n"/>
    </row>
    <row r="542">
      <c r="A542" s="5" t="n"/>
      <c r="B542" s="38"/>
      <c r="C542" s="39"/>
      <c r="D542" s="39"/>
      <c r="E542" s="40"/>
      <c r="F542" s="41"/>
      <c r="G542" s="42">
        <f>IF(B542="","",MONTH(B542))</f>
        <v/>
      </c>
      <c r="H542" s="42">
        <f>IF(B542="","",YEAR(B542))</f>
        <v/>
      </c>
      <c r="I542" s="43">
        <f>IF(D542="","",IFERROR(INDEX(Listas!$B$2:$B$18,MATCH(D542,Listas!$A$2:$A$18,0)),"Revisar"))</f>
        <v/>
      </c>
      <c r="J542" s="43">
        <f>IF(D542="","",IFERROR(INDEX(Listas!$C$2:$C$18,MATCH(D542,Listas!$A$2:$A$18,0))&amp;"",""))</f>
        <v/>
      </c>
      <c r="K542" s="8" t="n"/>
      <c r="L542" s="1" t="n"/>
    </row>
    <row r="543">
      <c r="A543" s="5" t="n"/>
      <c r="B543" s="32"/>
      <c r="C543" s="33"/>
      <c r="D543" s="33"/>
      <c r="E543" s="34"/>
      <c r="F543" s="35"/>
      <c r="G543" s="36">
        <f>IF(B543="","",MONTH(B543))</f>
        <v/>
      </c>
      <c r="H543" s="36">
        <f>IF(B543="","",YEAR(B543))</f>
        <v/>
      </c>
      <c r="I543" s="37">
        <f>IF(D543="","",IFERROR(INDEX(Listas!$B$2:$B$18,MATCH(D543,Listas!$A$2:$A$18,0)),"Revisar"))</f>
        <v/>
      </c>
      <c r="J543" s="37">
        <f>IF(D543="","",IFERROR(INDEX(Listas!$C$2:$C$18,MATCH(D543,Listas!$A$2:$A$18,0))&amp;"",""))</f>
        <v/>
      </c>
      <c r="K543" s="8" t="n"/>
      <c r="L543" s="1" t="n"/>
    </row>
    <row r="544">
      <c r="A544" s="5" t="n"/>
      <c r="B544" s="38"/>
      <c r="C544" s="39"/>
      <c r="D544" s="39"/>
      <c r="E544" s="40"/>
      <c r="F544" s="41"/>
      <c r="G544" s="42">
        <f>IF(B544="","",MONTH(B544))</f>
        <v/>
      </c>
      <c r="H544" s="42">
        <f>IF(B544="","",YEAR(B544))</f>
        <v/>
      </c>
      <c r="I544" s="43">
        <f>IF(D544="","",IFERROR(INDEX(Listas!$B$2:$B$18,MATCH(D544,Listas!$A$2:$A$18,0)),"Revisar"))</f>
        <v/>
      </c>
      <c r="J544" s="43">
        <f>IF(D544="","",IFERROR(INDEX(Listas!$C$2:$C$18,MATCH(D544,Listas!$A$2:$A$18,0))&amp;"",""))</f>
        <v/>
      </c>
      <c r="K544" s="8" t="n"/>
      <c r="L544" s="1" t="n"/>
    </row>
    <row r="545">
      <c r="A545" s="5" t="n"/>
      <c r="B545" s="32"/>
      <c r="C545" s="33"/>
      <c r="D545" s="33"/>
      <c r="E545" s="34"/>
      <c r="F545" s="35"/>
      <c r="G545" s="36">
        <f>IF(B545="","",MONTH(B545))</f>
        <v/>
      </c>
      <c r="H545" s="36">
        <f>IF(B545="","",YEAR(B545))</f>
        <v/>
      </c>
      <c r="I545" s="37">
        <f>IF(D545="","",IFERROR(INDEX(Listas!$B$2:$B$18,MATCH(D545,Listas!$A$2:$A$18,0)),"Revisar"))</f>
        <v/>
      </c>
      <c r="J545" s="37">
        <f>IF(D545="","",IFERROR(INDEX(Listas!$C$2:$C$18,MATCH(D545,Listas!$A$2:$A$18,0))&amp;"",""))</f>
        <v/>
      </c>
      <c r="K545" s="8" t="n"/>
      <c r="L545" s="1" t="n"/>
    </row>
    <row r="546">
      <c r="A546" s="5" t="n"/>
      <c r="B546" s="38"/>
      <c r="C546" s="39"/>
      <c r="D546" s="39"/>
      <c r="E546" s="40"/>
      <c r="F546" s="41"/>
      <c r="G546" s="42">
        <f>IF(B546="","",MONTH(B546))</f>
        <v/>
      </c>
      <c r="H546" s="42">
        <f>IF(B546="","",YEAR(B546))</f>
        <v/>
      </c>
      <c r="I546" s="43">
        <f>IF(D546="","",IFERROR(INDEX(Listas!$B$2:$B$18,MATCH(D546,Listas!$A$2:$A$18,0)),"Revisar"))</f>
        <v/>
      </c>
      <c r="J546" s="43">
        <f>IF(D546="","",IFERROR(INDEX(Listas!$C$2:$C$18,MATCH(D546,Listas!$A$2:$A$18,0))&amp;"",""))</f>
        <v/>
      </c>
      <c r="K546" s="8" t="n"/>
      <c r="L546" s="1" t="n"/>
    </row>
    <row r="547">
      <c r="A547" s="5" t="n"/>
      <c r="B547" s="32"/>
      <c r="C547" s="33"/>
      <c r="D547" s="33"/>
      <c r="E547" s="34"/>
      <c r="F547" s="35"/>
      <c r="G547" s="36">
        <f>IF(B547="","",MONTH(B547))</f>
        <v/>
      </c>
      <c r="H547" s="36">
        <f>IF(B547="","",YEAR(B547))</f>
        <v/>
      </c>
      <c r="I547" s="37">
        <f>IF(D547="","",IFERROR(INDEX(Listas!$B$2:$B$18,MATCH(D547,Listas!$A$2:$A$18,0)),"Revisar"))</f>
        <v/>
      </c>
      <c r="J547" s="37">
        <f>IF(D547="","",IFERROR(INDEX(Listas!$C$2:$C$18,MATCH(D547,Listas!$A$2:$A$18,0))&amp;"",""))</f>
        <v/>
      </c>
      <c r="K547" s="8" t="n"/>
      <c r="L547" s="1" t="n"/>
    </row>
    <row r="548">
      <c r="A548" s="5" t="n"/>
      <c r="B548" s="38"/>
      <c r="C548" s="39"/>
      <c r="D548" s="39"/>
      <c r="E548" s="40"/>
      <c r="F548" s="41"/>
      <c r="G548" s="42">
        <f>IF(B548="","",MONTH(B548))</f>
        <v/>
      </c>
      <c r="H548" s="42">
        <f>IF(B548="","",YEAR(B548))</f>
        <v/>
      </c>
      <c r="I548" s="43">
        <f>IF(D548="","",IFERROR(INDEX(Listas!$B$2:$B$18,MATCH(D548,Listas!$A$2:$A$18,0)),"Revisar"))</f>
        <v/>
      </c>
      <c r="J548" s="43">
        <f>IF(D548="","",IFERROR(INDEX(Listas!$C$2:$C$18,MATCH(D548,Listas!$A$2:$A$18,0))&amp;"",""))</f>
        <v/>
      </c>
      <c r="K548" s="8" t="n"/>
      <c r="L548" s="1" t="n"/>
    </row>
    <row r="549">
      <c r="A549" s="5" t="n"/>
      <c r="B549" s="32"/>
      <c r="C549" s="33"/>
      <c r="D549" s="33"/>
      <c r="E549" s="34"/>
      <c r="F549" s="35"/>
      <c r="G549" s="36">
        <f>IF(B549="","",MONTH(B549))</f>
        <v/>
      </c>
      <c r="H549" s="36">
        <f>IF(B549="","",YEAR(B549))</f>
        <v/>
      </c>
      <c r="I549" s="37">
        <f>IF(D549="","",IFERROR(INDEX(Listas!$B$2:$B$18,MATCH(D549,Listas!$A$2:$A$18,0)),"Revisar"))</f>
        <v/>
      </c>
      <c r="J549" s="37">
        <f>IF(D549="","",IFERROR(INDEX(Listas!$C$2:$C$18,MATCH(D549,Listas!$A$2:$A$18,0))&amp;"",""))</f>
        <v/>
      </c>
      <c r="K549" s="8" t="n"/>
      <c r="L549" s="1" t="n"/>
    </row>
    <row r="550">
      <c r="A550" s="5" t="n"/>
      <c r="B550" s="38"/>
      <c r="C550" s="39"/>
      <c r="D550" s="39"/>
      <c r="E550" s="40"/>
      <c r="F550" s="41"/>
      <c r="G550" s="42">
        <f>IF(B550="","",MONTH(B550))</f>
        <v/>
      </c>
      <c r="H550" s="42">
        <f>IF(B550="","",YEAR(B550))</f>
        <v/>
      </c>
      <c r="I550" s="43">
        <f>IF(D550="","",IFERROR(INDEX(Listas!$B$2:$B$18,MATCH(D550,Listas!$A$2:$A$18,0)),"Revisar"))</f>
        <v/>
      </c>
      <c r="J550" s="43">
        <f>IF(D550="","",IFERROR(INDEX(Listas!$C$2:$C$18,MATCH(D550,Listas!$A$2:$A$18,0))&amp;"",""))</f>
        <v/>
      </c>
      <c r="K550" s="8" t="n"/>
      <c r="L550" s="1" t="n"/>
    </row>
    <row r="551">
      <c r="A551" s="5" t="n"/>
      <c r="B551" s="32"/>
      <c r="C551" s="33"/>
      <c r="D551" s="33"/>
      <c r="E551" s="34"/>
      <c r="F551" s="35"/>
      <c r="G551" s="36">
        <f>IF(B551="","",MONTH(B551))</f>
        <v/>
      </c>
      <c r="H551" s="36">
        <f>IF(B551="","",YEAR(B551))</f>
        <v/>
      </c>
      <c r="I551" s="37">
        <f>IF(D551="","",IFERROR(INDEX(Listas!$B$2:$B$18,MATCH(D551,Listas!$A$2:$A$18,0)),"Revisar"))</f>
        <v/>
      </c>
      <c r="J551" s="37">
        <f>IF(D551="","",IFERROR(INDEX(Listas!$C$2:$C$18,MATCH(D551,Listas!$A$2:$A$18,0))&amp;"",""))</f>
        <v/>
      </c>
      <c r="K551" s="8" t="n"/>
      <c r="L551" s="1" t="n"/>
    </row>
    <row r="552">
      <c r="A552" s="5" t="n"/>
      <c r="B552" s="38"/>
      <c r="C552" s="39"/>
      <c r="D552" s="39"/>
      <c r="E552" s="40"/>
      <c r="F552" s="41"/>
      <c r="G552" s="42">
        <f>IF(B552="","",MONTH(B552))</f>
        <v/>
      </c>
      <c r="H552" s="42">
        <f>IF(B552="","",YEAR(B552))</f>
        <v/>
      </c>
      <c r="I552" s="43">
        <f>IF(D552="","",IFERROR(INDEX(Listas!$B$2:$B$18,MATCH(D552,Listas!$A$2:$A$18,0)),"Revisar"))</f>
        <v/>
      </c>
      <c r="J552" s="43">
        <f>IF(D552="","",IFERROR(INDEX(Listas!$C$2:$C$18,MATCH(D552,Listas!$A$2:$A$18,0))&amp;"",""))</f>
        <v/>
      </c>
      <c r="K552" s="8" t="n"/>
      <c r="L552" s="1" t="n"/>
    </row>
    <row r="553">
      <c r="A553" s="5" t="n"/>
      <c r="B553" s="32"/>
      <c r="C553" s="33"/>
      <c r="D553" s="33"/>
      <c r="E553" s="34"/>
      <c r="F553" s="35"/>
      <c r="G553" s="36">
        <f>IF(B553="","",MONTH(B553))</f>
        <v/>
      </c>
      <c r="H553" s="36">
        <f>IF(B553="","",YEAR(B553))</f>
        <v/>
      </c>
      <c r="I553" s="37">
        <f>IF(D553="","",IFERROR(INDEX(Listas!$B$2:$B$18,MATCH(D553,Listas!$A$2:$A$18,0)),"Revisar"))</f>
        <v/>
      </c>
      <c r="J553" s="37">
        <f>IF(D553="","",IFERROR(INDEX(Listas!$C$2:$C$18,MATCH(D553,Listas!$A$2:$A$18,0))&amp;"",""))</f>
        <v/>
      </c>
      <c r="K553" s="8" t="n"/>
      <c r="L553" s="1" t="n"/>
    </row>
    <row r="554">
      <c r="A554" s="5" t="n"/>
      <c r="B554" s="38"/>
      <c r="C554" s="39"/>
      <c r="D554" s="39"/>
      <c r="E554" s="40"/>
      <c r="F554" s="41"/>
      <c r="G554" s="42">
        <f>IF(B554="","",MONTH(B554))</f>
        <v/>
      </c>
      <c r="H554" s="42">
        <f>IF(B554="","",YEAR(B554))</f>
        <v/>
      </c>
      <c r="I554" s="43">
        <f>IF(D554="","",IFERROR(INDEX(Listas!$B$2:$B$18,MATCH(D554,Listas!$A$2:$A$18,0)),"Revisar"))</f>
        <v/>
      </c>
      <c r="J554" s="43">
        <f>IF(D554="","",IFERROR(INDEX(Listas!$C$2:$C$18,MATCH(D554,Listas!$A$2:$A$18,0))&amp;"",""))</f>
        <v/>
      </c>
      <c r="K554" s="8" t="n"/>
      <c r="L554" s="1" t="n"/>
    </row>
    <row r="555">
      <c r="A555" s="5" t="n"/>
      <c r="B555" s="32"/>
      <c r="C555" s="33"/>
      <c r="D555" s="33"/>
      <c r="E555" s="34"/>
      <c r="F555" s="35"/>
      <c r="G555" s="36">
        <f>IF(B555="","",MONTH(B555))</f>
        <v/>
      </c>
      <c r="H555" s="36">
        <f>IF(B555="","",YEAR(B555))</f>
        <v/>
      </c>
      <c r="I555" s="37">
        <f>IF(D555="","",IFERROR(INDEX(Listas!$B$2:$B$18,MATCH(D555,Listas!$A$2:$A$18,0)),"Revisar"))</f>
        <v/>
      </c>
      <c r="J555" s="37">
        <f>IF(D555="","",IFERROR(INDEX(Listas!$C$2:$C$18,MATCH(D555,Listas!$A$2:$A$18,0))&amp;"",""))</f>
        <v/>
      </c>
      <c r="K555" s="8" t="n"/>
      <c r="L555" s="1" t="n"/>
    </row>
    <row r="556">
      <c r="A556" s="5" t="n"/>
      <c r="B556" s="38"/>
      <c r="C556" s="39"/>
      <c r="D556" s="39"/>
      <c r="E556" s="40"/>
      <c r="F556" s="41"/>
      <c r="G556" s="42">
        <f>IF(B556="","",MONTH(B556))</f>
        <v/>
      </c>
      <c r="H556" s="42">
        <f>IF(B556="","",YEAR(B556))</f>
        <v/>
      </c>
      <c r="I556" s="43">
        <f>IF(D556="","",IFERROR(INDEX(Listas!$B$2:$B$18,MATCH(D556,Listas!$A$2:$A$18,0)),"Revisar"))</f>
        <v/>
      </c>
      <c r="J556" s="43">
        <f>IF(D556="","",IFERROR(INDEX(Listas!$C$2:$C$18,MATCH(D556,Listas!$A$2:$A$18,0))&amp;"",""))</f>
        <v/>
      </c>
      <c r="K556" s="8" t="n"/>
      <c r="L556" s="1" t="n"/>
    </row>
    <row r="557">
      <c r="A557" s="5" t="n"/>
      <c r="B557" s="32"/>
      <c r="C557" s="33"/>
      <c r="D557" s="33"/>
      <c r="E557" s="34"/>
      <c r="F557" s="35"/>
      <c r="G557" s="36">
        <f>IF(B557="","",MONTH(B557))</f>
        <v/>
      </c>
      <c r="H557" s="36">
        <f>IF(B557="","",YEAR(B557))</f>
        <v/>
      </c>
      <c r="I557" s="37">
        <f>IF(D557="","",IFERROR(INDEX(Listas!$B$2:$B$18,MATCH(D557,Listas!$A$2:$A$18,0)),"Revisar"))</f>
        <v/>
      </c>
      <c r="J557" s="37">
        <f>IF(D557="","",IFERROR(INDEX(Listas!$C$2:$C$18,MATCH(D557,Listas!$A$2:$A$18,0))&amp;"",""))</f>
        <v/>
      </c>
      <c r="K557" s="8" t="n"/>
      <c r="L557" s="1" t="n"/>
    </row>
    <row r="558">
      <c r="A558" s="5" t="n"/>
      <c r="B558" s="38"/>
      <c r="C558" s="39"/>
      <c r="D558" s="39"/>
      <c r="E558" s="40"/>
      <c r="F558" s="41"/>
      <c r="G558" s="42">
        <f>IF(B558="","",MONTH(B558))</f>
        <v/>
      </c>
      <c r="H558" s="42">
        <f>IF(B558="","",YEAR(B558))</f>
        <v/>
      </c>
      <c r="I558" s="43">
        <f>IF(D558="","",IFERROR(INDEX(Listas!$B$2:$B$18,MATCH(D558,Listas!$A$2:$A$18,0)),"Revisar"))</f>
        <v/>
      </c>
      <c r="J558" s="43">
        <f>IF(D558="","",IFERROR(INDEX(Listas!$C$2:$C$18,MATCH(D558,Listas!$A$2:$A$18,0))&amp;"",""))</f>
        <v/>
      </c>
      <c r="K558" s="8" t="n"/>
      <c r="L558" s="1" t="n"/>
    </row>
    <row r="559">
      <c r="A559" s="5" t="n"/>
      <c r="B559" s="32"/>
      <c r="C559" s="33"/>
      <c r="D559" s="33"/>
      <c r="E559" s="34"/>
      <c r="F559" s="35"/>
      <c r="G559" s="36">
        <f>IF(B559="","",MONTH(B559))</f>
        <v/>
      </c>
      <c r="H559" s="36">
        <f>IF(B559="","",YEAR(B559))</f>
        <v/>
      </c>
      <c r="I559" s="37">
        <f>IF(D559="","",IFERROR(INDEX(Listas!$B$2:$B$18,MATCH(D559,Listas!$A$2:$A$18,0)),"Revisar"))</f>
        <v/>
      </c>
      <c r="J559" s="37">
        <f>IF(D559="","",IFERROR(INDEX(Listas!$C$2:$C$18,MATCH(D559,Listas!$A$2:$A$18,0))&amp;"",""))</f>
        <v/>
      </c>
      <c r="K559" s="8" t="n"/>
      <c r="L559" s="1" t="n"/>
    </row>
    <row r="560">
      <c r="A560" s="5" t="n"/>
      <c r="B560" s="38"/>
      <c r="C560" s="39"/>
      <c r="D560" s="39"/>
      <c r="E560" s="40"/>
      <c r="F560" s="41"/>
      <c r="G560" s="42">
        <f>IF(B560="","",MONTH(B560))</f>
        <v/>
      </c>
      <c r="H560" s="42">
        <f>IF(B560="","",YEAR(B560))</f>
        <v/>
      </c>
      <c r="I560" s="43">
        <f>IF(D560="","",IFERROR(INDEX(Listas!$B$2:$B$18,MATCH(D560,Listas!$A$2:$A$18,0)),"Revisar"))</f>
        <v/>
      </c>
      <c r="J560" s="43">
        <f>IF(D560="","",IFERROR(INDEX(Listas!$C$2:$C$18,MATCH(D560,Listas!$A$2:$A$18,0))&amp;"",""))</f>
        <v/>
      </c>
      <c r="K560" s="8" t="n"/>
      <c r="L560" s="1" t="n"/>
    </row>
    <row r="561">
      <c r="A561" s="5" t="n"/>
      <c r="B561" s="32"/>
      <c r="C561" s="33"/>
      <c r="D561" s="33"/>
      <c r="E561" s="34"/>
      <c r="F561" s="35"/>
      <c r="G561" s="36">
        <f>IF(B561="","",MONTH(B561))</f>
        <v/>
      </c>
      <c r="H561" s="36">
        <f>IF(B561="","",YEAR(B561))</f>
        <v/>
      </c>
      <c r="I561" s="37">
        <f>IF(D561="","",IFERROR(INDEX(Listas!$B$2:$B$18,MATCH(D561,Listas!$A$2:$A$18,0)),"Revisar"))</f>
        <v/>
      </c>
      <c r="J561" s="37">
        <f>IF(D561="","",IFERROR(INDEX(Listas!$C$2:$C$18,MATCH(D561,Listas!$A$2:$A$18,0))&amp;"",""))</f>
        <v/>
      </c>
      <c r="K561" s="8" t="n"/>
      <c r="L561" s="1" t="n"/>
    </row>
    <row r="562">
      <c r="A562" s="5" t="n"/>
      <c r="B562" s="38"/>
      <c r="C562" s="39"/>
      <c r="D562" s="39"/>
      <c r="E562" s="40"/>
      <c r="F562" s="41"/>
      <c r="G562" s="42">
        <f>IF(B562="","",MONTH(B562))</f>
        <v/>
      </c>
      <c r="H562" s="42">
        <f>IF(B562="","",YEAR(B562))</f>
        <v/>
      </c>
      <c r="I562" s="43">
        <f>IF(D562="","",IFERROR(INDEX(Listas!$B$2:$B$18,MATCH(D562,Listas!$A$2:$A$18,0)),"Revisar"))</f>
        <v/>
      </c>
      <c r="J562" s="43">
        <f>IF(D562="","",IFERROR(INDEX(Listas!$C$2:$C$18,MATCH(D562,Listas!$A$2:$A$18,0))&amp;"",""))</f>
        <v/>
      </c>
      <c r="K562" s="8" t="n"/>
      <c r="L562" s="1" t="n"/>
    </row>
    <row r="563">
      <c r="A563" s="5" t="n"/>
      <c r="B563" s="32"/>
      <c r="C563" s="33"/>
      <c r="D563" s="33"/>
      <c r="E563" s="34"/>
      <c r="F563" s="35"/>
      <c r="G563" s="36">
        <f>IF(B563="","",MONTH(B563))</f>
        <v/>
      </c>
      <c r="H563" s="36">
        <f>IF(B563="","",YEAR(B563))</f>
        <v/>
      </c>
      <c r="I563" s="37">
        <f>IF(D563="","",IFERROR(INDEX(Listas!$B$2:$B$18,MATCH(D563,Listas!$A$2:$A$18,0)),"Revisar"))</f>
        <v/>
      </c>
      <c r="J563" s="37">
        <f>IF(D563="","",IFERROR(INDEX(Listas!$C$2:$C$18,MATCH(D563,Listas!$A$2:$A$18,0))&amp;"",""))</f>
        <v/>
      </c>
      <c r="K563" s="8" t="n"/>
      <c r="L563" s="1" t="n"/>
    </row>
    <row r="564">
      <c r="A564" s="5" t="n"/>
      <c r="B564" s="38"/>
      <c r="C564" s="39"/>
      <c r="D564" s="39"/>
      <c r="E564" s="40"/>
      <c r="F564" s="41"/>
      <c r="G564" s="42">
        <f>IF(B564="","",MONTH(B564))</f>
        <v/>
      </c>
      <c r="H564" s="42">
        <f>IF(B564="","",YEAR(B564))</f>
        <v/>
      </c>
      <c r="I564" s="43">
        <f>IF(D564="","",IFERROR(INDEX(Listas!$B$2:$B$18,MATCH(D564,Listas!$A$2:$A$18,0)),"Revisar"))</f>
        <v/>
      </c>
      <c r="J564" s="43">
        <f>IF(D564="","",IFERROR(INDEX(Listas!$C$2:$C$18,MATCH(D564,Listas!$A$2:$A$18,0))&amp;"",""))</f>
        <v/>
      </c>
      <c r="K564" s="8" t="n"/>
      <c r="L564" s="1" t="n"/>
    </row>
    <row r="565">
      <c r="A565" s="5" t="n"/>
      <c r="B565" s="32"/>
      <c r="C565" s="33"/>
      <c r="D565" s="33"/>
      <c r="E565" s="34"/>
      <c r="F565" s="35"/>
      <c r="G565" s="36">
        <f>IF(B565="","",MONTH(B565))</f>
        <v/>
      </c>
      <c r="H565" s="36">
        <f>IF(B565="","",YEAR(B565))</f>
        <v/>
      </c>
      <c r="I565" s="37">
        <f>IF(D565="","",IFERROR(INDEX(Listas!$B$2:$B$18,MATCH(D565,Listas!$A$2:$A$18,0)),"Revisar"))</f>
        <v/>
      </c>
      <c r="J565" s="37">
        <f>IF(D565="","",IFERROR(INDEX(Listas!$C$2:$C$18,MATCH(D565,Listas!$A$2:$A$18,0))&amp;"",""))</f>
        <v/>
      </c>
      <c r="K565" s="8" t="n"/>
      <c r="L565" s="1" t="n"/>
    </row>
    <row r="566">
      <c r="A566" s="5" t="n"/>
      <c r="B566" s="38"/>
      <c r="C566" s="39"/>
      <c r="D566" s="39"/>
      <c r="E566" s="40"/>
      <c r="F566" s="41"/>
      <c r="G566" s="42">
        <f>IF(B566="","",MONTH(B566))</f>
        <v/>
      </c>
      <c r="H566" s="42">
        <f>IF(B566="","",YEAR(B566))</f>
        <v/>
      </c>
      <c r="I566" s="43">
        <f>IF(D566="","",IFERROR(INDEX(Listas!$B$2:$B$18,MATCH(D566,Listas!$A$2:$A$18,0)),"Revisar"))</f>
        <v/>
      </c>
      <c r="J566" s="43">
        <f>IF(D566="","",IFERROR(INDEX(Listas!$C$2:$C$18,MATCH(D566,Listas!$A$2:$A$18,0))&amp;"",""))</f>
        <v/>
      </c>
      <c r="K566" s="8" t="n"/>
      <c r="L566" s="1" t="n"/>
    </row>
    <row r="567">
      <c r="A567" s="5" t="n"/>
      <c r="B567" s="32"/>
      <c r="C567" s="33"/>
      <c r="D567" s="33"/>
      <c r="E567" s="34"/>
      <c r="F567" s="35"/>
      <c r="G567" s="36">
        <f>IF(B567="","",MONTH(B567))</f>
        <v/>
      </c>
      <c r="H567" s="36">
        <f>IF(B567="","",YEAR(B567))</f>
        <v/>
      </c>
      <c r="I567" s="37">
        <f>IF(D567="","",IFERROR(INDEX(Listas!$B$2:$B$18,MATCH(D567,Listas!$A$2:$A$18,0)),"Revisar"))</f>
        <v/>
      </c>
      <c r="J567" s="37">
        <f>IF(D567="","",IFERROR(INDEX(Listas!$C$2:$C$18,MATCH(D567,Listas!$A$2:$A$18,0))&amp;"",""))</f>
        <v/>
      </c>
      <c r="K567" s="8" t="n"/>
      <c r="L567" s="1" t="n"/>
    </row>
    <row r="568">
      <c r="A568" s="5" t="n"/>
      <c r="B568" s="38"/>
      <c r="C568" s="39"/>
      <c r="D568" s="39"/>
      <c r="E568" s="40"/>
      <c r="F568" s="41"/>
      <c r="G568" s="42">
        <f>IF(B568="","",MONTH(B568))</f>
        <v/>
      </c>
      <c r="H568" s="42">
        <f>IF(B568="","",YEAR(B568))</f>
        <v/>
      </c>
      <c r="I568" s="43">
        <f>IF(D568="","",IFERROR(INDEX(Listas!$B$2:$B$18,MATCH(D568,Listas!$A$2:$A$18,0)),"Revisar"))</f>
        <v/>
      </c>
      <c r="J568" s="43">
        <f>IF(D568="","",IFERROR(INDEX(Listas!$C$2:$C$18,MATCH(D568,Listas!$A$2:$A$18,0))&amp;"",""))</f>
        <v/>
      </c>
      <c r="K568" s="8" t="n"/>
      <c r="L568" s="1" t="n"/>
    </row>
    <row r="569">
      <c r="A569" s="5" t="n"/>
      <c r="B569" s="32"/>
      <c r="C569" s="33"/>
      <c r="D569" s="33"/>
      <c r="E569" s="34"/>
      <c r="F569" s="35"/>
      <c r="G569" s="36">
        <f>IF(B569="","",MONTH(B569))</f>
        <v/>
      </c>
      <c r="H569" s="36">
        <f>IF(B569="","",YEAR(B569))</f>
        <v/>
      </c>
      <c r="I569" s="37">
        <f>IF(D569="","",IFERROR(INDEX(Listas!$B$2:$B$18,MATCH(D569,Listas!$A$2:$A$18,0)),"Revisar"))</f>
        <v/>
      </c>
      <c r="J569" s="37">
        <f>IF(D569="","",IFERROR(INDEX(Listas!$C$2:$C$18,MATCH(D569,Listas!$A$2:$A$18,0))&amp;"",""))</f>
        <v/>
      </c>
      <c r="K569" s="8" t="n"/>
      <c r="L569" s="1" t="n"/>
    </row>
    <row r="570">
      <c r="A570" s="5" t="n"/>
      <c r="B570" s="38"/>
      <c r="C570" s="39"/>
      <c r="D570" s="39"/>
      <c r="E570" s="40"/>
      <c r="F570" s="41"/>
      <c r="G570" s="42">
        <f>IF(B570="","",MONTH(B570))</f>
        <v/>
      </c>
      <c r="H570" s="42">
        <f>IF(B570="","",YEAR(B570))</f>
        <v/>
      </c>
      <c r="I570" s="43">
        <f>IF(D570="","",IFERROR(INDEX(Listas!$B$2:$B$18,MATCH(D570,Listas!$A$2:$A$18,0)),"Revisar"))</f>
        <v/>
      </c>
      <c r="J570" s="43">
        <f>IF(D570="","",IFERROR(INDEX(Listas!$C$2:$C$18,MATCH(D570,Listas!$A$2:$A$18,0))&amp;"",""))</f>
        <v/>
      </c>
      <c r="K570" s="8" t="n"/>
      <c r="L570" s="1" t="n"/>
    </row>
    <row r="571">
      <c r="A571" s="5" t="n"/>
      <c r="B571" s="32"/>
      <c r="C571" s="33"/>
      <c r="D571" s="33"/>
      <c r="E571" s="34"/>
      <c r="F571" s="35"/>
      <c r="G571" s="36">
        <f>IF(B571="","",MONTH(B571))</f>
        <v/>
      </c>
      <c r="H571" s="36">
        <f>IF(B571="","",YEAR(B571))</f>
        <v/>
      </c>
      <c r="I571" s="37">
        <f>IF(D571="","",IFERROR(INDEX(Listas!$B$2:$B$18,MATCH(D571,Listas!$A$2:$A$18,0)),"Revisar"))</f>
        <v/>
      </c>
      <c r="J571" s="37">
        <f>IF(D571="","",IFERROR(INDEX(Listas!$C$2:$C$18,MATCH(D571,Listas!$A$2:$A$18,0))&amp;"",""))</f>
        <v/>
      </c>
      <c r="K571" s="8" t="n"/>
      <c r="L571" s="1" t="n"/>
    </row>
    <row r="572">
      <c r="A572" s="5" t="n"/>
      <c r="B572" s="38"/>
      <c r="C572" s="39"/>
      <c r="D572" s="39"/>
      <c r="E572" s="40"/>
      <c r="F572" s="41"/>
      <c r="G572" s="42">
        <f>IF(B572="","",MONTH(B572))</f>
        <v/>
      </c>
      <c r="H572" s="42">
        <f>IF(B572="","",YEAR(B572))</f>
        <v/>
      </c>
      <c r="I572" s="43">
        <f>IF(D572="","",IFERROR(INDEX(Listas!$B$2:$B$18,MATCH(D572,Listas!$A$2:$A$18,0)),"Revisar"))</f>
        <v/>
      </c>
      <c r="J572" s="43">
        <f>IF(D572="","",IFERROR(INDEX(Listas!$C$2:$C$18,MATCH(D572,Listas!$A$2:$A$18,0))&amp;"",""))</f>
        <v/>
      </c>
      <c r="K572" s="8" t="n"/>
      <c r="L572" s="1" t="n"/>
    </row>
    <row r="573">
      <c r="A573" s="5" t="n"/>
      <c r="B573" s="32"/>
      <c r="C573" s="33"/>
      <c r="D573" s="33"/>
      <c r="E573" s="34"/>
      <c r="F573" s="35"/>
      <c r="G573" s="36">
        <f>IF(B573="","",MONTH(B573))</f>
        <v/>
      </c>
      <c r="H573" s="36">
        <f>IF(B573="","",YEAR(B573))</f>
        <v/>
      </c>
      <c r="I573" s="37">
        <f>IF(D573="","",IFERROR(INDEX(Listas!$B$2:$B$18,MATCH(D573,Listas!$A$2:$A$18,0)),"Revisar"))</f>
        <v/>
      </c>
      <c r="J573" s="37">
        <f>IF(D573="","",IFERROR(INDEX(Listas!$C$2:$C$18,MATCH(D573,Listas!$A$2:$A$18,0))&amp;"",""))</f>
        <v/>
      </c>
      <c r="K573" s="8" t="n"/>
      <c r="L573" s="1" t="n"/>
    </row>
    <row r="574">
      <c r="A574" s="5" t="n"/>
      <c r="B574" s="38"/>
      <c r="C574" s="39"/>
      <c r="D574" s="39"/>
      <c r="E574" s="40"/>
      <c r="F574" s="41"/>
      <c r="G574" s="42">
        <f>IF(B574="","",MONTH(B574))</f>
        <v/>
      </c>
      <c r="H574" s="42">
        <f>IF(B574="","",YEAR(B574))</f>
        <v/>
      </c>
      <c r="I574" s="43">
        <f>IF(D574="","",IFERROR(INDEX(Listas!$B$2:$B$18,MATCH(D574,Listas!$A$2:$A$18,0)),"Revisar"))</f>
        <v/>
      </c>
      <c r="J574" s="43">
        <f>IF(D574="","",IFERROR(INDEX(Listas!$C$2:$C$18,MATCH(D574,Listas!$A$2:$A$18,0))&amp;"",""))</f>
        <v/>
      </c>
      <c r="K574" s="8" t="n"/>
      <c r="L574" s="1" t="n"/>
    </row>
    <row r="575">
      <c r="A575" s="5" t="n"/>
      <c r="B575" s="32"/>
      <c r="C575" s="33"/>
      <c r="D575" s="33"/>
      <c r="E575" s="34"/>
      <c r="F575" s="35"/>
      <c r="G575" s="36">
        <f>IF(B575="","",MONTH(B575))</f>
        <v/>
      </c>
      <c r="H575" s="36">
        <f>IF(B575="","",YEAR(B575))</f>
        <v/>
      </c>
      <c r="I575" s="37">
        <f>IF(D575="","",IFERROR(INDEX(Listas!$B$2:$B$18,MATCH(D575,Listas!$A$2:$A$18,0)),"Revisar"))</f>
        <v/>
      </c>
      <c r="J575" s="37">
        <f>IF(D575="","",IFERROR(INDEX(Listas!$C$2:$C$18,MATCH(D575,Listas!$A$2:$A$18,0))&amp;"",""))</f>
        <v/>
      </c>
      <c r="K575" s="8" t="n"/>
      <c r="L575" s="1" t="n"/>
    </row>
    <row r="576">
      <c r="A576" s="5" t="n"/>
      <c r="B576" s="38"/>
      <c r="C576" s="39"/>
      <c r="D576" s="39"/>
      <c r="E576" s="40"/>
      <c r="F576" s="41"/>
      <c r="G576" s="42">
        <f>IF(B576="","",MONTH(B576))</f>
        <v/>
      </c>
      <c r="H576" s="42">
        <f>IF(B576="","",YEAR(B576))</f>
        <v/>
      </c>
      <c r="I576" s="43">
        <f>IF(D576="","",IFERROR(INDEX(Listas!$B$2:$B$18,MATCH(D576,Listas!$A$2:$A$18,0)),"Revisar"))</f>
        <v/>
      </c>
      <c r="J576" s="43">
        <f>IF(D576="","",IFERROR(INDEX(Listas!$C$2:$C$18,MATCH(D576,Listas!$A$2:$A$18,0))&amp;"",""))</f>
        <v/>
      </c>
      <c r="K576" s="8" t="n"/>
      <c r="L576" s="1" t="n"/>
    </row>
    <row r="577">
      <c r="A577" s="5" t="n"/>
      <c r="B577" s="32"/>
      <c r="C577" s="33"/>
      <c r="D577" s="33"/>
      <c r="E577" s="34"/>
      <c r="F577" s="35"/>
      <c r="G577" s="36">
        <f>IF(B577="","",MONTH(B577))</f>
        <v/>
      </c>
      <c r="H577" s="36">
        <f>IF(B577="","",YEAR(B577))</f>
        <v/>
      </c>
      <c r="I577" s="37">
        <f>IF(D577="","",IFERROR(INDEX(Listas!$B$2:$B$18,MATCH(D577,Listas!$A$2:$A$18,0)),"Revisar"))</f>
        <v/>
      </c>
      <c r="J577" s="37">
        <f>IF(D577="","",IFERROR(INDEX(Listas!$C$2:$C$18,MATCH(D577,Listas!$A$2:$A$18,0))&amp;"",""))</f>
        <v/>
      </c>
      <c r="K577" s="8" t="n"/>
      <c r="L577" s="1" t="n"/>
    </row>
    <row r="578">
      <c r="A578" s="5" t="n"/>
      <c r="B578" s="38"/>
      <c r="C578" s="39"/>
      <c r="D578" s="39"/>
      <c r="E578" s="40"/>
      <c r="F578" s="41"/>
      <c r="G578" s="42">
        <f>IF(B578="","",MONTH(B578))</f>
        <v/>
      </c>
      <c r="H578" s="42">
        <f>IF(B578="","",YEAR(B578))</f>
        <v/>
      </c>
      <c r="I578" s="43">
        <f>IF(D578="","",IFERROR(INDEX(Listas!$B$2:$B$18,MATCH(D578,Listas!$A$2:$A$18,0)),"Revisar"))</f>
        <v/>
      </c>
      <c r="J578" s="43">
        <f>IF(D578="","",IFERROR(INDEX(Listas!$C$2:$C$18,MATCH(D578,Listas!$A$2:$A$18,0))&amp;"",""))</f>
        <v/>
      </c>
      <c r="K578" s="8" t="n"/>
      <c r="L578" s="1" t="n"/>
    </row>
    <row r="579">
      <c r="A579" s="5" t="n"/>
      <c r="B579" s="32"/>
      <c r="C579" s="33"/>
      <c r="D579" s="33"/>
      <c r="E579" s="34"/>
      <c r="F579" s="35"/>
      <c r="G579" s="36">
        <f>IF(B579="","",MONTH(B579))</f>
        <v/>
      </c>
      <c r="H579" s="36">
        <f>IF(B579="","",YEAR(B579))</f>
        <v/>
      </c>
      <c r="I579" s="37">
        <f>IF(D579="","",IFERROR(INDEX(Listas!$B$2:$B$18,MATCH(D579,Listas!$A$2:$A$18,0)),"Revisar"))</f>
        <v/>
      </c>
      <c r="J579" s="37">
        <f>IF(D579="","",IFERROR(INDEX(Listas!$C$2:$C$18,MATCH(D579,Listas!$A$2:$A$18,0))&amp;"",""))</f>
        <v/>
      </c>
      <c r="K579" s="8" t="n"/>
      <c r="L579" s="1" t="n"/>
    </row>
    <row r="580">
      <c r="A580" s="5" t="n"/>
      <c r="B580" s="38"/>
      <c r="C580" s="39"/>
      <c r="D580" s="39"/>
      <c r="E580" s="40"/>
      <c r="F580" s="41"/>
      <c r="G580" s="42">
        <f>IF(B580="","",MONTH(B580))</f>
        <v/>
      </c>
      <c r="H580" s="42">
        <f>IF(B580="","",YEAR(B580))</f>
        <v/>
      </c>
      <c r="I580" s="43">
        <f>IF(D580="","",IFERROR(INDEX(Listas!$B$2:$B$18,MATCH(D580,Listas!$A$2:$A$18,0)),"Revisar"))</f>
        <v/>
      </c>
      <c r="J580" s="43">
        <f>IF(D580="","",IFERROR(INDEX(Listas!$C$2:$C$18,MATCH(D580,Listas!$A$2:$A$18,0))&amp;"",""))</f>
        <v/>
      </c>
      <c r="K580" s="8" t="n"/>
      <c r="L580" s="1" t="n"/>
    </row>
    <row r="581">
      <c r="A581" s="5" t="n"/>
      <c r="B581" s="32"/>
      <c r="C581" s="33"/>
      <c r="D581" s="33"/>
      <c r="E581" s="34"/>
      <c r="F581" s="35"/>
      <c r="G581" s="36">
        <f>IF(B581="","",MONTH(B581))</f>
        <v/>
      </c>
      <c r="H581" s="36">
        <f>IF(B581="","",YEAR(B581))</f>
        <v/>
      </c>
      <c r="I581" s="37">
        <f>IF(D581="","",IFERROR(INDEX(Listas!$B$2:$B$18,MATCH(D581,Listas!$A$2:$A$18,0)),"Revisar"))</f>
        <v/>
      </c>
      <c r="J581" s="37">
        <f>IF(D581="","",IFERROR(INDEX(Listas!$C$2:$C$18,MATCH(D581,Listas!$A$2:$A$18,0))&amp;"",""))</f>
        <v/>
      </c>
      <c r="K581" s="8" t="n"/>
      <c r="L581" s="1" t="n"/>
    </row>
    <row r="582">
      <c r="A582" s="5" t="n"/>
      <c r="B582" s="38"/>
      <c r="C582" s="39"/>
      <c r="D582" s="39"/>
      <c r="E582" s="40"/>
      <c r="F582" s="41"/>
      <c r="G582" s="42">
        <f>IF(B582="","",MONTH(B582))</f>
        <v/>
      </c>
      <c r="H582" s="42">
        <f>IF(B582="","",YEAR(B582))</f>
        <v/>
      </c>
      <c r="I582" s="43">
        <f>IF(D582="","",IFERROR(INDEX(Listas!$B$2:$B$18,MATCH(D582,Listas!$A$2:$A$18,0)),"Revisar"))</f>
        <v/>
      </c>
      <c r="J582" s="43">
        <f>IF(D582="","",IFERROR(INDEX(Listas!$C$2:$C$18,MATCH(D582,Listas!$A$2:$A$18,0))&amp;"",""))</f>
        <v/>
      </c>
      <c r="K582" s="8" t="n"/>
      <c r="L582" s="1" t="n"/>
    </row>
    <row r="583">
      <c r="A583" s="5" t="n"/>
      <c r="B583" s="32"/>
      <c r="C583" s="33"/>
      <c r="D583" s="33"/>
      <c r="E583" s="34"/>
      <c r="F583" s="35"/>
      <c r="G583" s="36">
        <f>IF(B583="","",MONTH(B583))</f>
        <v/>
      </c>
      <c r="H583" s="36">
        <f>IF(B583="","",YEAR(B583))</f>
        <v/>
      </c>
      <c r="I583" s="37">
        <f>IF(D583="","",IFERROR(INDEX(Listas!$B$2:$B$18,MATCH(D583,Listas!$A$2:$A$18,0)),"Revisar"))</f>
        <v/>
      </c>
      <c r="J583" s="37">
        <f>IF(D583="","",IFERROR(INDEX(Listas!$C$2:$C$18,MATCH(D583,Listas!$A$2:$A$18,0))&amp;"",""))</f>
        <v/>
      </c>
      <c r="K583" s="8" t="n"/>
      <c r="L583" s="1" t="n"/>
    </row>
    <row r="584">
      <c r="A584" s="5" t="n"/>
      <c r="B584" s="38"/>
      <c r="C584" s="39"/>
      <c r="D584" s="39"/>
      <c r="E584" s="40"/>
      <c r="F584" s="41"/>
      <c r="G584" s="42">
        <f>IF(B584="","",MONTH(B584))</f>
        <v/>
      </c>
      <c r="H584" s="42">
        <f>IF(B584="","",YEAR(B584))</f>
        <v/>
      </c>
      <c r="I584" s="43">
        <f>IF(D584="","",IFERROR(INDEX(Listas!$B$2:$B$18,MATCH(D584,Listas!$A$2:$A$18,0)),"Revisar"))</f>
        <v/>
      </c>
      <c r="J584" s="43">
        <f>IF(D584="","",IFERROR(INDEX(Listas!$C$2:$C$18,MATCH(D584,Listas!$A$2:$A$18,0))&amp;"",""))</f>
        <v/>
      </c>
      <c r="K584" s="8" t="n"/>
      <c r="L584" s="1" t="n"/>
    </row>
    <row r="585">
      <c r="A585" s="5" t="n"/>
      <c r="B585" s="32"/>
      <c r="C585" s="33"/>
      <c r="D585" s="33"/>
      <c r="E585" s="34"/>
      <c r="F585" s="35"/>
      <c r="G585" s="36">
        <f>IF(B585="","",MONTH(B585))</f>
        <v/>
      </c>
      <c r="H585" s="36">
        <f>IF(B585="","",YEAR(B585))</f>
        <v/>
      </c>
      <c r="I585" s="37">
        <f>IF(D585="","",IFERROR(INDEX(Listas!$B$2:$B$18,MATCH(D585,Listas!$A$2:$A$18,0)),"Revisar"))</f>
        <v/>
      </c>
      <c r="J585" s="37">
        <f>IF(D585="","",IFERROR(INDEX(Listas!$C$2:$C$18,MATCH(D585,Listas!$A$2:$A$18,0))&amp;"",""))</f>
        <v/>
      </c>
      <c r="K585" s="8" t="n"/>
      <c r="L585" s="1" t="n"/>
    </row>
    <row r="586">
      <c r="A586" s="5" t="n"/>
      <c r="B586" s="38"/>
      <c r="C586" s="39"/>
      <c r="D586" s="39"/>
      <c r="E586" s="40"/>
      <c r="F586" s="41"/>
      <c r="G586" s="42">
        <f>IF(B586="","",MONTH(B586))</f>
        <v/>
      </c>
      <c r="H586" s="42">
        <f>IF(B586="","",YEAR(B586))</f>
        <v/>
      </c>
      <c r="I586" s="43">
        <f>IF(D586="","",IFERROR(INDEX(Listas!$B$2:$B$18,MATCH(D586,Listas!$A$2:$A$18,0)),"Revisar"))</f>
        <v/>
      </c>
      <c r="J586" s="43">
        <f>IF(D586="","",IFERROR(INDEX(Listas!$C$2:$C$18,MATCH(D586,Listas!$A$2:$A$18,0))&amp;"",""))</f>
        <v/>
      </c>
      <c r="K586" s="8" t="n"/>
      <c r="L586" s="1" t="n"/>
    </row>
    <row r="587">
      <c r="A587" s="5" t="n"/>
      <c r="B587" s="32"/>
      <c r="C587" s="33"/>
      <c r="D587" s="33"/>
      <c r="E587" s="34"/>
      <c r="F587" s="35"/>
      <c r="G587" s="36">
        <f>IF(B587="","",MONTH(B587))</f>
        <v/>
      </c>
      <c r="H587" s="36">
        <f>IF(B587="","",YEAR(B587))</f>
        <v/>
      </c>
      <c r="I587" s="37">
        <f>IF(D587="","",IFERROR(INDEX(Listas!$B$2:$B$18,MATCH(D587,Listas!$A$2:$A$18,0)),"Revisar"))</f>
        <v/>
      </c>
      <c r="J587" s="37">
        <f>IF(D587="","",IFERROR(INDEX(Listas!$C$2:$C$18,MATCH(D587,Listas!$A$2:$A$18,0))&amp;"",""))</f>
        <v/>
      </c>
      <c r="K587" s="8" t="n"/>
      <c r="L587" s="1" t="n"/>
    </row>
    <row r="588">
      <c r="A588" s="5" t="n"/>
      <c r="B588" s="38"/>
      <c r="C588" s="39"/>
      <c r="D588" s="39"/>
      <c r="E588" s="40"/>
      <c r="F588" s="41"/>
      <c r="G588" s="42">
        <f>IF(B588="","",MONTH(B588))</f>
        <v/>
      </c>
      <c r="H588" s="42">
        <f>IF(B588="","",YEAR(B588))</f>
        <v/>
      </c>
      <c r="I588" s="43">
        <f>IF(D588="","",IFERROR(INDEX(Listas!$B$2:$B$18,MATCH(D588,Listas!$A$2:$A$18,0)),"Revisar"))</f>
        <v/>
      </c>
      <c r="J588" s="43">
        <f>IF(D588="","",IFERROR(INDEX(Listas!$C$2:$C$18,MATCH(D588,Listas!$A$2:$A$18,0))&amp;"",""))</f>
        <v/>
      </c>
      <c r="K588" s="8" t="n"/>
      <c r="L588" s="1" t="n"/>
    </row>
    <row r="589">
      <c r="A589" s="5" t="n"/>
      <c r="B589" s="32"/>
      <c r="C589" s="33"/>
      <c r="D589" s="33"/>
      <c r="E589" s="34"/>
      <c r="F589" s="35"/>
      <c r="G589" s="36">
        <f>IF(B589="","",MONTH(B589))</f>
        <v/>
      </c>
      <c r="H589" s="36">
        <f>IF(B589="","",YEAR(B589))</f>
        <v/>
      </c>
      <c r="I589" s="37">
        <f>IF(D589="","",IFERROR(INDEX(Listas!$B$2:$B$18,MATCH(D589,Listas!$A$2:$A$18,0)),"Revisar"))</f>
        <v/>
      </c>
      <c r="J589" s="37">
        <f>IF(D589="","",IFERROR(INDEX(Listas!$C$2:$C$18,MATCH(D589,Listas!$A$2:$A$18,0))&amp;"",""))</f>
        <v/>
      </c>
      <c r="K589" s="8" t="n"/>
      <c r="L589" s="1" t="n"/>
    </row>
    <row r="590">
      <c r="A590" s="5" t="n"/>
      <c r="B590" s="38"/>
      <c r="C590" s="39"/>
      <c r="D590" s="39"/>
      <c r="E590" s="40"/>
      <c r="F590" s="41"/>
      <c r="G590" s="42">
        <f>IF(B590="","",MONTH(B590))</f>
        <v/>
      </c>
      <c r="H590" s="42">
        <f>IF(B590="","",YEAR(B590))</f>
        <v/>
      </c>
      <c r="I590" s="43">
        <f>IF(D590="","",IFERROR(INDEX(Listas!$B$2:$B$18,MATCH(D590,Listas!$A$2:$A$18,0)),"Revisar"))</f>
        <v/>
      </c>
      <c r="J590" s="43">
        <f>IF(D590="","",IFERROR(INDEX(Listas!$C$2:$C$18,MATCH(D590,Listas!$A$2:$A$18,0))&amp;"",""))</f>
        <v/>
      </c>
      <c r="K590" s="8" t="n"/>
      <c r="L590" s="1" t="n"/>
    </row>
    <row r="591">
      <c r="A591" s="5" t="n"/>
      <c r="B591" s="32"/>
      <c r="C591" s="33"/>
      <c r="D591" s="33"/>
      <c r="E591" s="34"/>
      <c r="F591" s="35"/>
      <c r="G591" s="36">
        <f>IF(B591="","",MONTH(B591))</f>
        <v/>
      </c>
      <c r="H591" s="36">
        <f>IF(B591="","",YEAR(B591))</f>
        <v/>
      </c>
      <c r="I591" s="37">
        <f>IF(D591="","",IFERROR(INDEX(Listas!$B$2:$B$18,MATCH(D591,Listas!$A$2:$A$18,0)),"Revisar"))</f>
        <v/>
      </c>
      <c r="J591" s="37">
        <f>IF(D591="","",IFERROR(INDEX(Listas!$C$2:$C$18,MATCH(D591,Listas!$A$2:$A$18,0))&amp;"",""))</f>
        <v/>
      </c>
      <c r="K591" s="8" t="n"/>
      <c r="L591" s="1" t="n"/>
    </row>
    <row r="592">
      <c r="A592" s="5" t="n"/>
      <c r="B592" s="38"/>
      <c r="C592" s="39"/>
      <c r="D592" s="39"/>
      <c r="E592" s="40"/>
      <c r="F592" s="41"/>
      <c r="G592" s="42">
        <f>IF(B592="","",MONTH(B592))</f>
        <v/>
      </c>
      <c r="H592" s="42">
        <f>IF(B592="","",YEAR(B592))</f>
        <v/>
      </c>
      <c r="I592" s="43">
        <f>IF(D592="","",IFERROR(INDEX(Listas!$B$2:$B$18,MATCH(D592,Listas!$A$2:$A$18,0)),"Revisar"))</f>
        <v/>
      </c>
      <c r="J592" s="43">
        <f>IF(D592="","",IFERROR(INDEX(Listas!$C$2:$C$18,MATCH(D592,Listas!$A$2:$A$18,0))&amp;"",""))</f>
        <v/>
      </c>
      <c r="K592" s="8" t="n"/>
      <c r="L592" s="1" t="n"/>
    </row>
    <row r="593">
      <c r="A593" s="5" t="n"/>
      <c r="B593" s="32"/>
      <c r="C593" s="33"/>
      <c r="D593" s="33"/>
      <c r="E593" s="34"/>
      <c r="F593" s="35"/>
      <c r="G593" s="36">
        <f>IF(B593="","",MONTH(B593))</f>
        <v/>
      </c>
      <c r="H593" s="36">
        <f>IF(B593="","",YEAR(B593))</f>
        <v/>
      </c>
      <c r="I593" s="37">
        <f>IF(D593="","",IFERROR(INDEX(Listas!$B$2:$B$18,MATCH(D593,Listas!$A$2:$A$18,0)),"Revisar"))</f>
        <v/>
      </c>
      <c r="J593" s="37">
        <f>IF(D593="","",IFERROR(INDEX(Listas!$C$2:$C$18,MATCH(D593,Listas!$A$2:$A$18,0))&amp;"",""))</f>
        <v/>
      </c>
      <c r="K593" s="8" t="n"/>
      <c r="L593" s="1" t="n"/>
    </row>
    <row r="594">
      <c r="A594" s="5" t="n"/>
      <c r="B594" s="38"/>
      <c r="C594" s="39"/>
      <c r="D594" s="39"/>
      <c r="E594" s="40"/>
      <c r="F594" s="41"/>
      <c r="G594" s="42">
        <f>IF(B594="","",MONTH(B594))</f>
        <v/>
      </c>
      <c r="H594" s="42">
        <f>IF(B594="","",YEAR(B594))</f>
        <v/>
      </c>
      <c r="I594" s="43">
        <f>IF(D594="","",IFERROR(INDEX(Listas!$B$2:$B$18,MATCH(D594,Listas!$A$2:$A$18,0)),"Revisar"))</f>
        <v/>
      </c>
      <c r="J594" s="43">
        <f>IF(D594="","",IFERROR(INDEX(Listas!$C$2:$C$18,MATCH(D594,Listas!$A$2:$A$18,0))&amp;"",""))</f>
        <v/>
      </c>
      <c r="K594" s="8" t="n"/>
      <c r="L594" s="1" t="n"/>
    </row>
    <row r="595">
      <c r="A595" s="5" t="n"/>
      <c r="B595" s="32"/>
      <c r="C595" s="33"/>
      <c r="D595" s="33"/>
      <c r="E595" s="34"/>
      <c r="F595" s="35"/>
      <c r="G595" s="36">
        <f>IF(B595="","",MONTH(B595))</f>
        <v/>
      </c>
      <c r="H595" s="36">
        <f>IF(B595="","",YEAR(B595))</f>
        <v/>
      </c>
      <c r="I595" s="37">
        <f>IF(D595="","",IFERROR(INDEX(Listas!$B$2:$B$18,MATCH(D595,Listas!$A$2:$A$18,0)),"Revisar"))</f>
        <v/>
      </c>
      <c r="J595" s="37">
        <f>IF(D595="","",IFERROR(INDEX(Listas!$C$2:$C$18,MATCH(D595,Listas!$A$2:$A$18,0))&amp;"",""))</f>
        <v/>
      </c>
      <c r="K595" s="8" t="n"/>
      <c r="L595" s="1" t="n"/>
    </row>
    <row r="596">
      <c r="A596" s="5" t="n"/>
      <c r="B596" s="38"/>
      <c r="C596" s="39"/>
      <c r="D596" s="39"/>
      <c r="E596" s="40"/>
      <c r="F596" s="41"/>
      <c r="G596" s="42">
        <f>IF(B596="","",MONTH(B596))</f>
        <v/>
      </c>
      <c r="H596" s="42">
        <f>IF(B596="","",YEAR(B596))</f>
        <v/>
      </c>
      <c r="I596" s="43">
        <f>IF(D596="","",IFERROR(INDEX(Listas!$B$2:$B$18,MATCH(D596,Listas!$A$2:$A$18,0)),"Revisar"))</f>
        <v/>
      </c>
      <c r="J596" s="43">
        <f>IF(D596="","",IFERROR(INDEX(Listas!$C$2:$C$18,MATCH(D596,Listas!$A$2:$A$18,0))&amp;"",""))</f>
        <v/>
      </c>
      <c r="K596" s="8" t="n"/>
      <c r="L596" s="1" t="n"/>
    </row>
    <row r="597">
      <c r="A597" s="5" t="n"/>
      <c r="B597" s="32"/>
      <c r="C597" s="33"/>
      <c r="D597" s="33"/>
      <c r="E597" s="34"/>
      <c r="F597" s="35"/>
      <c r="G597" s="36">
        <f>IF(B597="","",MONTH(B597))</f>
        <v/>
      </c>
      <c r="H597" s="36">
        <f>IF(B597="","",YEAR(B597))</f>
        <v/>
      </c>
      <c r="I597" s="37">
        <f>IF(D597="","",IFERROR(INDEX(Listas!$B$2:$B$18,MATCH(D597,Listas!$A$2:$A$18,0)),"Revisar"))</f>
        <v/>
      </c>
      <c r="J597" s="37">
        <f>IF(D597="","",IFERROR(INDEX(Listas!$C$2:$C$18,MATCH(D597,Listas!$A$2:$A$18,0))&amp;"",""))</f>
        <v/>
      </c>
      <c r="K597" s="8" t="n"/>
      <c r="L597" s="1" t="n"/>
    </row>
    <row r="598">
      <c r="A598" s="5" t="n"/>
      <c r="B598" s="38"/>
      <c r="C598" s="39"/>
      <c r="D598" s="39"/>
      <c r="E598" s="40"/>
      <c r="F598" s="41"/>
      <c r="G598" s="42">
        <f>IF(B598="","",MONTH(B598))</f>
        <v/>
      </c>
      <c r="H598" s="42">
        <f>IF(B598="","",YEAR(B598))</f>
        <v/>
      </c>
      <c r="I598" s="43">
        <f>IF(D598="","",IFERROR(INDEX(Listas!$B$2:$B$18,MATCH(D598,Listas!$A$2:$A$18,0)),"Revisar"))</f>
        <v/>
      </c>
      <c r="J598" s="43">
        <f>IF(D598="","",IFERROR(INDEX(Listas!$C$2:$C$18,MATCH(D598,Listas!$A$2:$A$18,0))&amp;"",""))</f>
        <v/>
      </c>
      <c r="K598" s="8" t="n"/>
      <c r="L598" s="1" t="n"/>
    </row>
    <row r="599">
      <c r="A599" s="5" t="n"/>
      <c r="B599" s="32"/>
      <c r="C599" s="33"/>
      <c r="D599" s="33"/>
      <c r="E599" s="34"/>
      <c r="F599" s="35"/>
      <c r="G599" s="36">
        <f>IF(B599="","",MONTH(B599))</f>
        <v/>
      </c>
      <c r="H599" s="36">
        <f>IF(B599="","",YEAR(B599))</f>
        <v/>
      </c>
      <c r="I599" s="37">
        <f>IF(D599="","",IFERROR(INDEX(Listas!$B$2:$B$18,MATCH(D599,Listas!$A$2:$A$18,0)),"Revisar"))</f>
        <v/>
      </c>
      <c r="J599" s="37">
        <f>IF(D599="","",IFERROR(INDEX(Listas!$C$2:$C$18,MATCH(D599,Listas!$A$2:$A$18,0))&amp;"",""))</f>
        <v/>
      </c>
      <c r="K599" s="8" t="n"/>
      <c r="L599" s="1" t="n"/>
    </row>
    <row r="600">
      <c r="A600" s="5" t="n"/>
      <c r="B600" s="38"/>
      <c r="C600" s="39"/>
      <c r="D600" s="39"/>
      <c r="E600" s="40"/>
      <c r="F600" s="41"/>
      <c r="G600" s="42">
        <f>IF(B600="","",MONTH(B600))</f>
        <v/>
      </c>
      <c r="H600" s="42">
        <f>IF(B600="","",YEAR(B600))</f>
        <v/>
      </c>
      <c r="I600" s="43">
        <f>IF(D600="","",IFERROR(INDEX(Listas!$B$2:$B$18,MATCH(D600,Listas!$A$2:$A$18,0)),"Revisar"))</f>
        <v/>
      </c>
      <c r="J600" s="43">
        <f>IF(D600="","",IFERROR(INDEX(Listas!$C$2:$C$18,MATCH(D600,Listas!$A$2:$A$18,0))&amp;"",""))</f>
        <v/>
      </c>
      <c r="K600" s="8" t="n"/>
      <c r="L600" s="1" t="n"/>
    </row>
    <row r="601">
      <c r="A601" s="5" t="n"/>
      <c r="B601" s="32"/>
      <c r="C601" s="33"/>
      <c r="D601" s="33"/>
      <c r="E601" s="34"/>
      <c r="F601" s="35"/>
      <c r="G601" s="36">
        <f>IF(B601="","",MONTH(B601))</f>
        <v/>
      </c>
      <c r="H601" s="36">
        <f>IF(B601="","",YEAR(B601))</f>
        <v/>
      </c>
      <c r="I601" s="37">
        <f>IF(D601="","",IFERROR(INDEX(Listas!$B$2:$B$18,MATCH(D601,Listas!$A$2:$A$18,0)),"Revisar"))</f>
        <v/>
      </c>
      <c r="J601" s="37">
        <f>IF(D601="","",IFERROR(INDEX(Listas!$C$2:$C$18,MATCH(D601,Listas!$A$2:$A$18,0))&amp;"",""))</f>
        <v/>
      </c>
      <c r="K601" s="8" t="n"/>
      <c r="L601" s="1" t="n"/>
    </row>
    <row r="602">
      <c r="A602" s="5" t="n"/>
      <c r="B602" s="38"/>
      <c r="C602" s="39"/>
      <c r="D602" s="39"/>
      <c r="E602" s="40"/>
      <c r="F602" s="41"/>
      <c r="G602" s="42">
        <f>IF(B602="","",MONTH(B602))</f>
        <v/>
      </c>
      <c r="H602" s="42">
        <f>IF(B602="","",YEAR(B602))</f>
        <v/>
      </c>
      <c r="I602" s="43">
        <f>IF(D602="","",IFERROR(INDEX(Listas!$B$2:$B$18,MATCH(D602,Listas!$A$2:$A$18,0)),"Revisar"))</f>
        <v/>
      </c>
      <c r="J602" s="43">
        <f>IF(D602="","",IFERROR(INDEX(Listas!$C$2:$C$18,MATCH(D602,Listas!$A$2:$A$18,0))&amp;"",""))</f>
        <v/>
      </c>
      <c r="K602" s="8" t="n"/>
      <c r="L602" s="1" t="n"/>
    </row>
    <row r="603">
      <c r="A603" s="5" t="n"/>
      <c r="B603" s="32"/>
      <c r="C603" s="33"/>
      <c r="D603" s="33"/>
      <c r="E603" s="34"/>
      <c r="F603" s="35"/>
      <c r="G603" s="36">
        <f>IF(B603="","",MONTH(B603))</f>
        <v/>
      </c>
      <c r="H603" s="36">
        <f>IF(B603="","",YEAR(B603))</f>
        <v/>
      </c>
      <c r="I603" s="37">
        <f>IF(D603="","",IFERROR(INDEX(Listas!$B$2:$B$18,MATCH(D603,Listas!$A$2:$A$18,0)),"Revisar"))</f>
        <v/>
      </c>
      <c r="J603" s="37">
        <f>IF(D603="","",IFERROR(INDEX(Listas!$C$2:$C$18,MATCH(D603,Listas!$A$2:$A$18,0))&amp;"",""))</f>
        <v/>
      </c>
      <c r="K603" s="8" t="n"/>
      <c r="L603" s="1" t="n"/>
    </row>
    <row r="604">
      <c r="A604" s="5" t="n"/>
      <c r="B604" s="38"/>
      <c r="C604" s="39"/>
      <c r="D604" s="39"/>
      <c r="E604" s="40"/>
      <c r="F604" s="41"/>
      <c r="G604" s="42">
        <f>IF(B604="","",MONTH(B604))</f>
        <v/>
      </c>
      <c r="H604" s="42">
        <f>IF(B604="","",YEAR(B604))</f>
        <v/>
      </c>
      <c r="I604" s="43">
        <f>IF(D604="","",IFERROR(INDEX(Listas!$B$2:$B$18,MATCH(D604,Listas!$A$2:$A$18,0)),"Revisar"))</f>
        <v/>
      </c>
      <c r="J604" s="43">
        <f>IF(D604="","",IFERROR(INDEX(Listas!$C$2:$C$18,MATCH(D604,Listas!$A$2:$A$18,0))&amp;"",""))</f>
        <v/>
      </c>
      <c r="K604" s="8" t="n"/>
      <c r="L604" s="1" t="n"/>
    </row>
    <row r="605">
      <c r="A605" s="5" t="n"/>
      <c r="B605" s="32"/>
      <c r="C605" s="33"/>
      <c r="D605" s="33"/>
      <c r="E605" s="34"/>
      <c r="F605" s="35"/>
      <c r="G605" s="36">
        <f>IF(B605="","",MONTH(B605))</f>
        <v/>
      </c>
      <c r="H605" s="36">
        <f>IF(B605="","",YEAR(B605))</f>
        <v/>
      </c>
      <c r="I605" s="37">
        <f>IF(D605="","",IFERROR(INDEX(Listas!$B$2:$B$18,MATCH(D605,Listas!$A$2:$A$18,0)),"Revisar"))</f>
        <v/>
      </c>
      <c r="J605" s="37">
        <f>IF(D605="","",IFERROR(INDEX(Listas!$C$2:$C$18,MATCH(D605,Listas!$A$2:$A$18,0))&amp;"",""))</f>
        <v/>
      </c>
      <c r="K605" s="8" t="n"/>
      <c r="L605" s="1" t="n"/>
    </row>
    <row r="606">
      <c r="A606" s="5" t="n"/>
      <c r="B606" s="38"/>
      <c r="C606" s="39"/>
      <c r="D606" s="39"/>
      <c r="E606" s="40"/>
      <c r="F606" s="41"/>
      <c r="G606" s="42">
        <f>IF(B606="","",MONTH(B606))</f>
        <v/>
      </c>
      <c r="H606" s="42">
        <f>IF(B606="","",YEAR(B606))</f>
        <v/>
      </c>
      <c r="I606" s="43">
        <f>IF(D606="","",IFERROR(INDEX(Listas!$B$2:$B$18,MATCH(D606,Listas!$A$2:$A$18,0)),"Revisar"))</f>
        <v/>
      </c>
      <c r="J606" s="43">
        <f>IF(D606="","",IFERROR(INDEX(Listas!$C$2:$C$18,MATCH(D606,Listas!$A$2:$A$18,0))&amp;"",""))</f>
        <v/>
      </c>
      <c r="K606" s="8" t="n"/>
      <c r="L606" s="1" t="n"/>
    </row>
    <row r="607">
      <c r="A607" s="5" t="n"/>
      <c r="B607" s="32"/>
      <c r="C607" s="33"/>
      <c r="D607" s="33"/>
      <c r="E607" s="34"/>
      <c r="F607" s="35"/>
      <c r="G607" s="36">
        <f>IF(B607="","",MONTH(B607))</f>
        <v/>
      </c>
      <c r="H607" s="36">
        <f>IF(B607="","",YEAR(B607))</f>
        <v/>
      </c>
      <c r="I607" s="37">
        <f>IF(D607="","",IFERROR(INDEX(Listas!$B$2:$B$18,MATCH(D607,Listas!$A$2:$A$18,0)),"Revisar"))</f>
        <v/>
      </c>
      <c r="J607" s="37">
        <f>IF(D607="","",IFERROR(INDEX(Listas!$C$2:$C$18,MATCH(D607,Listas!$A$2:$A$18,0))&amp;"",""))</f>
        <v/>
      </c>
      <c r="K607" s="8" t="n"/>
      <c r="L607" s="1" t="n"/>
    </row>
    <row r="608">
      <c r="A608" s="5" t="n"/>
      <c r="B608" s="38"/>
      <c r="C608" s="39"/>
      <c r="D608" s="39"/>
      <c r="E608" s="40"/>
      <c r="F608" s="41"/>
      <c r="G608" s="42">
        <f>IF(B608="","",MONTH(B608))</f>
        <v/>
      </c>
      <c r="H608" s="42">
        <f>IF(B608="","",YEAR(B608))</f>
        <v/>
      </c>
      <c r="I608" s="43">
        <f>IF(D608="","",IFERROR(INDEX(Listas!$B$2:$B$18,MATCH(D608,Listas!$A$2:$A$18,0)),"Revisar"))</f>
        <v/>
      </c>
      <c r="J608" s="43">
        <f>IF(D608="","",IFERROR(INDEX(Listas!$C$2:$C$18,MATCH(D608,Listas!$A$2:$A$18,0))&amp;"",""))</f>
        <v/>
      </c>
      <c r="K608" s="8" t="n"/>
      <c r="L608" s="1" t="n"/>
    </row>
    <row r="609">
      <c r="A609" s="5" t="n"/>
      <c r="B609" s="32"/>
      <c r="C609" s="33"/>
      <c r="D609" s="33"/>
      <c r="E609" s="34"/>
      <c r="F609" s="35"/>
      <c r="G609" s="36">
        <f>IF(B609="","",MONTH(B609))</f>
        <v/>
      </c>
      <c r="H609" s="36">
        <f>IF(B609="","",YEAR(B609))</f>
        <v/>
      </c>
      <c r="I609" s="37">
        <f>IF(D609="","",IFERROR(INDEX(Listas!$B$2:$B$18,MATCH(D609,Listas!$A$2:$A$18,0)),"Revisar"))</f>
        <v/>
      </c>
      <c r="J609" s="37">
        <f>IF(D609="","",IFERROR(INDEX(Listas!$C$2:$C$18,MATCH(D609,Listas!$A$2:$A$18,0))&amp;"",""))</f>
        <v/>
      </c>
      <c r="K609" s="8" t="n"/>
      <c r="L609" s="1" t="n"/>
    </row>
    <row r="610">
      <c r="A610" s="5" t="n"/>
      <c r="B610" s="38"/>
      <c r="C610" s="39"/>
      <c r="D610" s="39"/>
      <c r="E610" s="40"/>
      <c r="F610" s="41"/>
      <c r="G610" s="42">
        <f>IF(B610="","",MONTH(B610))</f>
        <v/>
      </c>
      <c r="H610" s="42">
        <f>IF(B610="","",YEAR(B610))</f>
        <v/>
      </c>
      <c r="I610" s="43">
        <f>IF(D610="","",IFERROR(INDEX(Listas!$B$2:$B$18,MATCH(D610,Listas!$A$2:$A$18,0)),"Revisar"))</f>
        <v/>
      </c>
      <c r="J610" s="43">
        <f>IF(D610="","",IFERROR(INDEX(Listas!$C$2:$C$18,MATCH(D610,Listas!$A$2:$A$18,0))&amp;"",""))</f>
        <v/>
      </c>
      <c r="K610" s="8" t="n"/>
      <c r="L610" s="1" t="n"/>
    </row>
    <row r="611">
      <c r="A611" s="5" t="n"/>
      <c r="B611" s="32"/>
      <c r="C611" s="33"/>
      <c r="D611" s="33"/>
      <c r="E611" s="34"/>
      <c r="F611" s="35"/>
      <c r="G611" s="36">
        <f>IF(B611="","",MONTH(B611))</f>
        <v/>
      </c>
      <c r="H611" s="36">
        <f>IF(B611="","",YEAR(B611))</f>
        <v/>
      </c>
      <c r="I611" s="37">
        <f>IF(D611="","",IFERROR(INDEX(Listas!$B$2:$B$18,MATCH(D611,Listas!$A$2:$A$18,0)),"Revisar"))</f>
        <v/>
      </c>
      <c r="J611" s="37">
        <f>IF(D611="","",IFERROR(INDEX(Listas!$C$2:$C$18,MATCH(D611,Listas!$A$2:$A$18,0))&amp;"",""))</f>
        <v/>
      </c>
      <c r="K611" s="8" t="n"/>
      <c r="L611" s="1" t="n"/>
    </row>
    <row r="612">
      <c r="A612" s="5" t="n"/>
      <c r="B612" s="38"/>
      <c r="C612" s="39"/>
      <c r="D612" s="39"/>
      <c r="E612" s="40"/>
      <c r="F612" s="41"/>
      <c r="G612" s="42">
        <f>IF(B612="","",MONTH(B612))</f>
        <v/>
      </c>
      <c r="H612" s="42">
        <f>IF(B612="","",YEAR(B612))</f>
        <v/>
      </c>
      <c r="I612" s="43">
        <f>IF(D612="","",IFERROR(INDEX(Listas!$B$2:$B$18,MATCH(D612,Listas!$A$2:$A$18,0)),"Revisar"))</f>
        <v/>
      </c>
      <c r="J612" s="43">
        <f>IF(D612="","",IFERROR(INDEX(Listas!$C$2:$C$18,MATCH(D612,Listas!$A$2:$A$18,0))&amp;"",""))</f>
        <v/>
      </c>
      <c r="K612" s="8" t="n"/>
      <c r="L612" s="1" t="n"/>
    </row>
    <row r="613">
      <c r="A613" s="5" t="n"/>
      <c r="B613" s="32"/>
      <c r="C613" s="33"/>
      <c r="D613" s="33"/>
      <c r="E613" s="34"/>
      <c r="F613" s="35"/>
      <c r="G613" s="36">
        <f>IF(B613="","",MONTH(B613))</f>
        <v/>
      </c>
      <c r="H613" s="36">
        <f>IF(B613="","",YEAR(B613))</f>
        <v/>
      </c>
      <c r="I613" s="37">
        <f>IF(D613="","",IFERROR(INDEX(Listas!$B$2:$B$18,MATCH(D613,Listas!$A$2:$A$18,0)),"Revisar"))</f>
        <v/>
      </c>
      <c r="J613" s="37">
        <f>IF(D613="","",IFERROR(INDEX(Listas!$C$2:$C$18,MATCH(D613,Listas!$A$2:$A$18,0))&amp;"",""))</f>
        <v/>
      </c>
      <c r="K613" s="8" t="n"/>
      <c r="L613" s="1" t="n"/>
    </row>
    <row r="614">
      <c r="A614" s="5" t="n"/>
      <c r="B614" s="38"/>
      <c r="C614" s="39"/>
      <c r="D614" s="39"/>
      <c r="E614" s="40"/>
      <c r="F614" s="41"/>
      <c r="G614" s="42">
        <f>IF(B614="","",MONTH(B614))</f>
        <v/>
      </c>
      <c r="H614" s="42">
        <f>IF(B614="","",YEAR(B614))</f>
        <v/>
      </c>
      <c r="I614" s="43">
        <f>IF(D614="","",IFERROR(INDEX(Listas!$B$2:$B$18,MATCH(D614,Listas!$A$2:$A$18,0)),"Revisar"))</f>
        <v/>
      </c>
      <c r="J614" s="43">
        <f>IF(D614="","",IFERROR(INDEX(Listas!$C$2:$C$18,MATCH(D614,Listas!$A$2:$A$18,0))&amp;"",""))</f>
        <v/>
      </c>
      <c r="K614" s="8" t="n"/>
      <c r="L614" s="1" t="n"/>
    </row>
    <row r="615">
      <c r="A615" s="5" t="n"/>
      <c r="B615" s="32"/>
      <c r="C615" s="33"/>
      <c r="D615" s="33"/>
      <c r="E615" s="34"/>
      <c r="F615" s="35"/>
      <c r="G615" s="36">
        <f>IF(B615="","",MONTH(B615))</f>
        <v/>
      </c>
      <c r="H615" s="36">
        <f>IF(B615="","",YEAR(B615))</f>
        <v/>
      </c>
      <c r="I615" s="37">
        <f>IF(D615="","",IFERROR(INDEX(Listas!$B$2:$B$18,MATCH(D615,Listas!$A$2:$A$18,0)),"Revisar"))</f>
        <v/>
      </c>
      <c r="J615" s="37">
        <f>IF(D615="","",IFERROR(INDEX(Listas!$C$2:$C$18,MATCH(D615,Listas!$A$2:$A$18,0))&amp;"",""))</f>
        <v/>
      </c>
      <c r="K615" s="8" t="n"/>
      <c r="L615" s="1" t="n"/>
    </row>
    <row r="616">
      <c r="A616" s="5" t="n"/>
      <c r="B616" s="38"/>
      <c r="C616" s="39"/>
      <c r="D616" s="39"/>
      <c r="E616" s="40"/>
      <c r="F616" s="41"/>
      <c r="G616" s="42">
        <f>IF(B616="","",MONTH(B616))</f>
        <v/>
      </c>
      <c r="H616" s="42">
        <f>IF(B616="","",YEAR(B616))</f>
        <v/>
      </c>
      <c r="I616" s="43">
        <f>IF(D616="","",IFERROR(INDEX(Listas!$B$2:$B$18,MATCH(D616,Listas!$A$2:$A$18,0)),"Revisar"))</f>
        <v/>
      </c>
      <c r="J616" s="43">
        <f>IF(D616="","",IFERROR(INDEX(Listas!$C$2:$C$18,MATCH(D616,Listas!$A$2:$A$18,0))&amp;"",""))</f>
        <v/>
      </c>
      <c r="K616" s="8" t="n"/>
      <c r="L616" s="1" t="n"/>
    </row>
    <row r="617">
      <c r="A617" s="5" t="n"/>
      <c r="B617" s="32"/>
      <c r="C617" s="33"/>
      <c r="D617" s="33"/>
      <c r="E617" s="34"/>
      <c r="F617" s="35"/>
      <c r="G617" s="36">
        <f>IF(B617="","",MONTH(B617))</f>
        <v/>
      </c>
      <c r="H617" s="36">
        <f>IF(B617="","",YEAR(B617))</f>
        <v/>
      </c>
      <c r="I617" s="37">
        <f>IF(D617="","",IFERROR(INDEX(Listas!$B$2:$B$18,MATCH(D617,Listas!$A$2:$A$18,0)),"Revisar"))</f>
        <v/>
      </c>
      <c r="J617" s="37">
        <f>IF(D617="","",IFERROR(INDEX(Listas!$C$2:$C$18,MATCH(D617,Listas!$A$2:$A$18,0))&amp;"",""))</f>
        <v/>
      </c>
      <c r="K617" s="8" t="n"/>
      <c r="L617" s="1" t="n"/>
    </row>
    <row r="618">
      <c r="A618" s="5" t="n"/>
      <c r="B618" s="38"/>
      <c r="C618" s="39"/>
      <c r="D618" s="39"/>
      <c r="E618" s="40"/>
      <c r="F618" s="41"/>
      <c r="G618" s="42">
        <f>IF(B618="","",MONTH(B618))</f>
        <v/>
      </c>
      <c r="H618" s="42">
        <f>IF(B618="","",YEAR(B618))</f>
        <v/>
      </c>
      <c r="I618" s="43">
        <f>IF(D618="","",IFERROR(INDEX(Listas!$B$2:$B$18,MATCH(D618,Listas!$A$2:$A$18,0)),"Revisar"))</f>
        <v/>
      </c>
      <c r="J618" s="43">
        <f>IF(D618="","",IFERROR(INDEX(Listas!$C$2:$C$18,MATCH(D618,Listas!$A$2:$A$18,0))&amp;"",""))</f>
        <v/>
      </c>
      <c r="K618" s="8" t="n"/>
      <c r="L618" s="1" t="n"/>
    </row>
    <row r="619">
      <c r="A619" s="5" t="n"/>
      <c r="B619" s="32"/>
      <c r="C619" s="33"/>
      <c r="D619" s="33"/>
      <c r="E619" s="34"/>
      <c r="F619" s="35"/>
      <c r="G619" s="36">
        <f>IF(B619="","",MONTH(B619))</f>
        <v/>
      </c>
      <c r="H619" s="36">
        <f>IF(B619="","",YEAR(B619))</f>
        <v/>
      </c>
      <c r="I619" s="37">
        <f>IF(D619="","",IFERROR(INDEX(Listas!$B$2:$B$18,MATCH(D619,Listas!$A$2:$A$18,0)),"Revisar"))</f>
        <v/>
      </c>
      <c r="J619" s="37">
        <f>IF(D619="","",IFERROR(INDEX(Listas!$C$2:$C$18,MATCH(D619,Listas!$A$2:$A$18,0))&amp;"",""))</f>
        <v/>
      </c>
      <c r="K619" s="8" t="n"/>
      <c r="L619" s="1" t="n"/>
    </row>
    <row r="620">
      <c r="A620" s="5" t="n"/>
      <c r="B620" s="38"/>
      <c r="C620" s="39"/>
      <c r="D620" s="39"/>
      <c r="E620" s="40"/>
      <c r="F620" s="41"/>
      <c r="G620" s="42">
        <f>IF(B620="","",MONTH(B620))</f>
        <v/>
      </c>
      <c r="H620" s="42">
        <f>IF(B620="","",YEAR(B620))</f>
        <v/>
      </c>
      <c r="I620" s="43">
        <f>IF(D620="","",IFERROR(INDEX(Listas!$B$2:$B$18,MATCH(D620,Listas!$A$2:$A$18,0)),"Revisar"))</f>
        <v/>
      </c>
      <c r="J620" s="43">
        <f>IF(D620="","",IFERROR(INDEX(Listas!$C$2:$C$18,MATCH(D620,Listas!$A$2:$A$18,0))&amp;"",""))</f>
        <v/>
      </c>
      <c r="K620" s="8" t="n"/>
      <c r="L620" s="1" t="n"/>
    </row>
    <row r="621">
      <c r="A621" s="5" t="n"/>
      <c r="B621" s="32"/>
      <c r="C621" s="33"/>
      <c r="D621" s="33"/>
      <c r="E621" s="34"/>
      <c r="F621" s="35"/>
      <c r="G621" s="36">
        <f>IF(B621="","",MONTH(B621))</f>
        <v/>
      </c>
      <c r="H621" s="36">
        <f>IF(B621="","",YEAR(B621))</f>
        <v/>
      </c>
      <c r="I621" s="37">
        <f>IF(D621="","",IFERROR(INDEX(Listas!$B$2:$B$18,MATCH(D621,Listas!$A$2:$A$18,0)),"Revisar"))</f>
        <v/>
      </c>
      <c r="J621" s="37">
        <f>IF(D621="","",IFERROR(INDEX(Listas!$C$2:$C$18,MATCH(D621,Listas!$A$2:$A$18,0))&amp;"",""))</f>
        <v/>
      </c>
      <c r="K621" s="8" t="n"/>
      <c r="L621" s="1" t="n"/>
    </row>
    <row r="622">
      <c r="A622" s="5" t="n"/>
      <c r="B622" s="38"/>
      <c r="C622" s="39"/>
      <c r="D622" s="39"/>
      <c r="E622" s="40"/>
      <c r="F622" s="41"/>
      <c r="G622" s="42">
        <f>IF(B622="","",MONTH(B622))</f>
        <v/>
      </c>
      <c r="H622" s="42">
        <f>IF(B622="","",YEAR(B622))</f>
        <v/>
      </c>
      <c r="I622" s="43">
        <f>IF(D622="","",IFERROR(INDEX(Listas!$B$2:$B$18,MATCH(D622,Listas!$A$2:$A$18,0)),"Revisar"))</f>
        <v/>
      </c>
      <c r="J622" s="43">
        <f>IF(D622="","",IFERROR(INDEX(Listas!$C$2:$C$18,MATCH(D622,Listas!$A$2:$A$18,0))&amp;"",""))</f>
        <v/>
      </c>
      <c r="K622" s="8" t="n"/>
      <c r="L622" s="1" t="n"/>
    </row>
    <row r="623">
      <c r="A623" s="5" t="n"/>
      <c r="B623" s="32"/>
      <c r="C623" s="33"/>
      <c r="D623" s="33"/>
      <c r="E623" s="34"/>
      <c r="F623" s="35"/>
      <c r="G623" s="36">
        <f>IF(B623="","",MONTH(B623))</f>
        <v/>
      </c>
      <c r="H623" s="36">
        <f>IF(B623="","",YEAR(B623))</f>
        <v/>
      </c>
      <c r="I623" s="37">
        <f>IF(D623="","",IFERROR(INDEX(Listas!$B$2:$B$18,MATCH(D623,Listas!$A$2:$A$18,0)),"Revisar"))</f>
        <v/>
      </c>
      <c r="J623" s="37">
        <f>IF(D623="","",IFERROR(INDEX(Listas!$C$2:$C$18,MATCH(D623,Listas!$A$2:$A$18,0))&amp;"",""))</f>
        <v/>
      </c>
      <c r="K623" s="8" t="n"/>
      <c r="L623" s="1" t="n"/>
    </row>
    <row r="624">
      <c r="A624" s="5" t="n"/>
      <c r="B624" s="38"/>
      <c r="C624" s="39"/>
      <c r="D624" s="39"/>
      <c r="E624" s="40"/>
      <c r="F624" s="41"/>
      <c r="G624" s="42">
        <f>IF(B624="","",MONTH(B624))</f>
        <v/>
      </c>
      <c r="H624" s="42">
        <f>IF(B624="","",YEAR(B624))</f>
        <v/>
      </c>
      <c r="I624" s="43">
        <f>IF(D624="","",IFERROR(INDEX(Listas!$B$2:$B$18,MATCH(D624,Listas!$A$2:$A$18,0)),"Revisar"))</f>
        <v/>
      </c>
      <c r="J624" s="43">
        <f>IF(D624="","",IFERROR(INDEX(Listas!$C$2:$C$18,MATCH(D624,Listas!$A$2:$A$18,0))&amp;"",""))</f>
        <v/>
      </c>
      <c r="K624" s="8" t="n"/>
      <c r="L624" s="1" t="n"/>
    </row>
    <row r="625">
      <c r="A625" s="5" t="n"/>
      <c r="B625" s="32"/>
      <c r="C625" s="33"/>
      <c r="D625" s="33"/>
      <c r="E625" s="34"/>
      <c r="F625" s="35"/>
      <c r="G625" s="36">
        <f>IF(B625="","",MONTH(B625))</f>
        <v/>
      </c>
      <c r="H625" s="36">
        <f>IF(B625="","",YEAR(B625))</f>
        <v/>
      </c>
      <c r="I625" s="37">
        <f>IF(D625="","",IFERROR(INDEX(Listas!$B$2:$B$18,MATCH(D625,Listas!$A$2:$A$18,0)),"Revisar"))</f>
        <v/>
      </c>
      <c r="J625" s="37">
        <f>IF(D625="","",IFERROR(INDEX(Listas!$C$2:$C$18,MATCH(D625,Listas!$A$2:$A$18,0))&amp;"",""))</f>
        <v/>
      </c>
      <c r="K625" s="8" t="n"/>
      <c r="L625" s="1" t="n"/>
    </row>
    <row r="626">
      <c r="A626" s="5" t="n"/>
      <c r="B626" s="38"/>
      <c r="C626" s="39"/>
      <c r="D626" s="39"/>
      <c r="E626" s="40"/>
      <c r="F626" s="41"/>
      <c r="G626" s="42">
        <f>IF(B626="","",MONTH(B626))</f>
        <v/>
      </c>
      <c r="H626" s="42">
        <f>IF(B626="","",YEAR(B626))</f>
        <v/>
      </c>
      <c r="I626" s="43">
        <f>IF(D626="","",IFERROR(INDEX(Listas!$B$2:$B$18,MATCH(D626,Listas!$A$2:$A$18,0)),"Revisar"))</f>
        <v/>
      </c>
      <c r="J626" s="43">
        <f>IF(D626="","",IFERROR(INDEX(Listas!$C$2:$C$18,MATCH(D626,Listas!$A$2:$A$18,0))&amp;"",""))</f>
        <v/>
      </c>
      <c r="K626" s="8" t="n"/>
      <c r="L626" s="1" t="n"/>
    </row>
    <row r="627">
      <c r="A627" s="5" t="n"/>
      <c r="B627" s="32"/>
      <c r="C627" s="33"/>
      <c r="D627" s="33"/>
      <c r="E627" s="34"/>
      <c r="F627" s="35"/>
      <c r="G627" s="36">
        <f>IF(B627="","",MONTH(B627))</f>
        <v/>
      </c>
      <c r="H627" s="36">
        <f>IF(B627="","",YEAR(B627))</f>
        <v/>
      </c>
      <c r="I627" s="37">
        <f>IF(D627="","",IFERROR(INDEX(Listas!$B$2:$B$18,MATCH(D627,Listas!$A$2:$A$18,0)),"Revisar"))</f>
        <v/>
      </c>
      <c r="J627" s="37">
        <f>IF(D627="","",IFERROR(INDEX(Listas!$C$2:$C$18,MATCH(D627,Listas!$A$2:$A$18,0))&amp;"",""))</f>
        <v/>
      </c>
      <c r="K627" s="8" t="n"/>
      <c r="L627" s="1" t="n"/>
    </row>
    <row r="628">
      <c r="A628" s="5" t="n"/>
      <c r="B628" s="38"/>
      <c r="C628" s="39"/>
      <c r="D628" s="39"/>
      <c r="E628" s="40"/>
      <c r="F628" s="41"/>
      <c r="G628" s="42">
        <f>IF(B628="","",MONTH(B628))</f>
        <v/>
      </c>
      <c r="H628" s="42">
        <f>IF(B628="","",YEAR(B628))</f>
        <v/>
      </c>
      <c r="I628" s="43">
        <f>IF(D628="","",IFERROR(INDEX(Listas!$B$2:$B$18,MATCH(D628,Listas!$A$2:$A$18,0)),"Revisar"))</f>
        <v/>
      </c>
      <c r="J628" s="43">
        <f>IF(D628="","",IFERROR(INDEX(Listas!$C$2:$C$18,MATCH(D628,Listas!$A$2:$A$18,0))&amp;"",""))</f>
        <v/>
      </c>
      <c r="K628" s="8" t="n"/>
      <c r="L628" s="1" t="n"/>
    </row>
    <row r="629">
      <c r="A629" s="5" t="n"/>
      <c r="B629" s="32"/>
      <c r="C629" s="33"/>
      <c r="D629" s="33"/>
      <c r="E629" s="34"/>
      <c r="F629" s="35"/>
      <c r="G629" s="36">
        <f>IF(B629="","",MONTH(B629))</f>
        <v/>
      </c>
      <c r="H629" s="36">
        <f>IF(B629="","",YEAR(B629))</f>
        <v/>
      </c>
      <c r="I629" s="37">
        <f>IF(D629="","",IFERROR(INDEX(Listas!$B$2:$B$18,MATCH(D629,Listas!$A$2:$A$18,0)),"Revisar"))</f>
        <v/>
      </c>
      <c r="J629" s="37">
        <f>IF(D629="","",IFERROR(INDEX(Listas!$C$2:$C$18,MATCH(D629,Listas!$A$2:$A$18,0))&amp;"",""))</f>
        <v/>
      </c>
      <c r="K629" s="8" t="n"/>
      <c r="L629" s="1" t="n"/>
    </row>
    <row r="630">
      <c r="A630" s="5" t="n"/>
      <c r="B630" s="38"/>
      <c r="C630" s="39"/>
      <c r="D630" s="39"/>
      <c r="E630" s="40"/>
      <c r="F630" s="41"/>
      <c r="G630" s="42">
        <f>IF(B630="","",MONTH(B630))</f>
        <v/>
      </c>
      <c r="H630" s="42">
        <f>IF(B630="","",YEAR(B630))</f>
        <v/>
      </c>
      <c r="I630" s="43">
        <f>IF(D630="","",IFERROR(INDEX(Listas!$B$2:$B$18,MATCH(D630,Listas!$A$2:$A$18,0)),"Revisar"))</f>
        <v/>
      </c>
      <c r="J630" s="43">
        <f>IF(D630="","",IFERROR(INDEX(Listas!$C$2:$C$18,MATCH(D630,Listas!$A$2:$A$18,0))&amp;"",""))</f>
        <v/>
      </c>
      <c r="K630" s="8" t="n"/>
      <c r="L630" s="1" t="n"/>
    </row>
    <row r="631">
      <c r="A631" s="5" t="n"/>
      <c r="B631" s="32"/>
      <c r="C631" s="33"/>
      <c r="D631" s="33"/>
      <c r="E631" s="34"/>
      <c r="F631" s="35"/>
      <c r="G631" s="36">
        <f>IF(B631="","",MONTH(B631))</f>
        <v/>
      </c>
      <c r="H631" s="36">
        <f>IF(B631="","",YEAR(B631))</f>
        <v/>
      </c>
      <c r="I631" s="37">
        <f>IF(D631="","",IFERROR(INDEX(Listas!$B$2:$B$18,MATCH(D631,Listas!$A$2:$A$18,0)),"Revisar"))</f>
        <v/>
      </c>
      <c r="J631" s="37">
        <f>IF(D631="","",IFERROR(INDEX(Listas!$C$2:$C$18,MATCH(D631,Listas!$A$2:$A$18,0))&amp;"",""))</f>
        <v/>
      </c>
      <c r="K631" s="8" t="n"/>
      <c r="L631" s="1" t="n"/>
    </row>
    <row r="632">
      <c r="A632" s="5" t="n"/>
      <c r="B632" s="38"/>
      <c r="C632" s="39"/>
      <c r="D632" s="39"/>
      <c r="E632" s="40"/>
      <c r="F632" s="41"/>
      <c r="G632" s="42">
        <f>IF(B632="","",MONTH(B632))</f>
        <v/>
      </c>
      <c r="H632" s="42">
        <f>IF(B632="","",YEAR(B632))</f>
        <v/>
      </c>
      <c r="I632" s="43">
        <f>IF(D632="","",IFERROR(INDEX(Listas!$B$2:$B$18,MATCH(D632,Listas!$A$2:$A$18,0)),"Revisar"))</f>
        <v/>
      </c>
      <c r="J632" s="43">
        <f>IF(D632="","",IFERROR(INDEX(Listas!$C$2:$C$18,MATCH(D632,Listas!$A$2:$A$18,0))&amp;"",""))</f>
        <v/>
      </c>
      <c r="K632" s="8" t="n"/>
      <c r="L632" s="1" t="n"/>
    </row>
    <row r="633">
      <c r="A633" s="5" t="n"/>
      <c r="B633" s="32"/>
      <c r="C633" s="33"/>
      <c r="D633" s="33"/>
      <c r="E633" s="34"/>
      <c r="F633" s="35"/>
      <c r="G633" s="36">
        <f>IF(B633="","",MONTH(B633))</f>
        <v/>
      </c>
      <c r="H633" s="36">
        <f>IF(B633="","",YEAR(B633))</f>
        <v/>
      </c>
      <c r="I633" s="37">
        <f>IF(D633="","",IFERROR(INDEX(Listas!$B$2:$B$18,MATCH(D633,Listas!$A$2:$A$18,0)),"Revisar"))</f>
        <v/>
      </c>
      <c r="J633" s="37">
        <f>IF(D633="","",IFERROR(INDEX(Listas!$C$2:$C$18,MATCH(D633,Listas!$A$2:$A$18,0))&amp;"",""))</f>
        <v/>
      </c>
      <c r="K633" s="8" t="n"/>
      <c r="L633" s="1" t="n"/>
    </row>
    <row r="634">
      <c r="A634" s="5" t="n"/>
      <c r="B634" s="38"/>
      <c r="C634" s="39"/>
      <c r="D634" s="39"/>
      <c r="E634" s="40"/>
      <c r="F634" s="41"/>
      <c r="G634" s="42">
        <f>IF(B634="","",MONTH(B634))</f>
        <v/>
      </c>
      <c r="H634" s="42">
        <f>IF(B634="","",YEAR(B634))</f>
        <v/>
      </c>
      <c r="I634" s="43">
        <f>IF(D634="","",IFERROR(INDEX(Listas!$B$2:$B$18,MATCH(D634,Listas!$A$2:$A$18,0)),"Revisar"))</f>
        <v/>
      </c>
      <c r="J634" s="43">
        <f>IF(D634="","",IFERROR(INDEX(Listas!$C$2:$C$18,MATCH(D634,Listas!$A$2:$A$18,0))&amp;"",""))</f>
        <v/>
      </c>
      <c r="K634" s="8" t="n"/>
      <c r="L634" s="1" t="n"/>
    </row>
    <row r="635">
      <c r="A635" s="5" t="n"/>
      <c r="B635" s="32"/>
      <c r="C635" s="33"/>
      <c r="D635" s="33"/>
      <c r="E635" s="34"/>
      <c r="F635" s="35"/>
      <c r="G635" s="36">
        <f>IF(B635="","",MONTH(B635))</f>
        <v/>
      </c>
      <c r="H635" s="36">
        <f>IF(B635="","",YEAR(B635))</f>
        <v/>
      </c>
      <c r="I635" s="37">
        <f>IF(D635="","",IFERROR(INDEX(Listas!$B$2:$B$18,MATCH(D635,Listas!$A$2:$A$18,0)),"Revisar"))</f>
        <v/>
      </c>
      <c r="J635" s="37">
        <f>IF(D635="","",IFERROR(INDEX(Listas!$C$2:$C$18,MATCH(D635,Listas!$A$2:$A$18,0))&amp;"",""))</f>
        <v/>
      </c>
      <c r="K635" s="8" t="n"/>
      <c r="L635" s="1" t="n"/>
    </row>
    <row r="636">
      <c r="A636" s="5" t="n"/>
      <c r="B636" s="38"/>
      <c r="C636" s="39"/>
      <c r="D636" s="39"/>
      <c r="E636" s="40"/>
      <c r="F636" s="41"/>
      <c r="G636" s="42">
        <f>IF(B636="","",MONTH(B636))</f>
        <v/>
      </c>
      <c r="H636" s="42">
        <f>IF(B636="","",YEAR(B636))</f>
        <v/>
      </c>
      <c r="I636" s="43">
        <f>IF(D636="","",IFERROR(INDEX(Listas!$B$2:$B$18,MATCH(D636,Listas!$A$2:$A$18,0)),"Revisar"))</f>
        <v/>
      </c>
      <c r="J636" s="43">
        <f>IF(D636="","",IFERROR(INDEX(Listas!$C$2:$C$18,MATCH(D636,Listas!$A$2:$A$18,0))&amp;"",""))</f>
        <v/>
      </c>
      <c r="K636" s="8" t="n"/>
      <c r="L636" s="1" t="n"/>
    </row>
    <row r="637">
      <c r="A637" s="5" t="n"/>
      <c r="B637" s="32"/>
      <c r="C637" s="33"/>
      <c r="D637" s="33"/>
      <c r="E637" s="34"/>
      <c r="F637" s="35"/>
      <c r="G637" s="36">
        <f>IF(B637="","",MONTH(B637))</f>
        <v/>
      </c>
      <c r="H637" s="36">
        <f>IF(B637="","",YEAR(B637))</f>
        <v/>
      </c>
      <c r="I637" s="37">
        <f>IF(D637="","",IFERROR(INDEX(Listas!$B$2:$B$18,MATCH(D637,Listas!$A$2:$A$18,0)),"Revisar"))</f>
        <v/>
      </c>
      <c r="J637" s="37">
        <f>IF(D637="","",IFERROR(INDEX(Listas!$C$2:$C$18,MATCH(D637,Listas!$A$2:$A$18,0))&amp;"",""))</f>
        <v/>
      </c>
      <c r="K637" s="8" t="n"/>
      <c r="L637" s="1" t="n"/>
    </row>
    <row r="638">
      <c r="A638" s="5" t="n"/>
      <c r="B638" s="38"/>
      <c r="C638" s="39"/>
      <c r="D638" s="39"/>
      <c r="E638" s="40"/>
      <c r="F638" s="41"/>
      <c r="G638" s="42">
        <f>IF(B638="","",MONTH(B638))</f>
        <v/>
      </c>
      <c r="H638" s="42">
        <f>IF(B638="","",YEAR(B638))</f>
        <v/>
      </c>
      <c r="I638" s="43">
        <f>IF(D638="","",IFERROR(INDEX(Listas!$B$2:$B$18,MATCH(D638,Listas!$A$2:$A$18,0)),"Revisar"))</f>
        <v/>
      </c>
      <c r="J638" s="43">
        <f>IF(D638="","",IFERROR(INDEX(Listas!$C$2:$C$18,MATCH(D638,Listas!$A$2:$A$18,0))&amp;"",""))</f>
        <v/>
      </c>
      <c r="K638" s="8" t="n"/>
      <c r="L638" s="1" t="n"/>
    </row>
    <row r="639">
      <c r="A639" s="5" t="n"/>
      <c r="B639" s="32"/>
      <c r="C639" s="33"/>
      <c r="D639" s="33"/>
      <c r="E639" s="34"/>
      <c r="F639" s="35"/>
      <c r="G639" s="36">
        <f>IF(B639="","",MONTH(B639))</f>
        <v/>
      </c>
      <c r="H639" s="36">
        <f>IF(B639="","",YEAR(B639))</f>
        <v/>
      </c>
      <c r="I639" s="37">
        <f>IF(D639="","",IFERROR(INDEX(Listas!$B$2:$B$18,MATCH(D639,Listas!$A$2:$A$18,0)),"Revisar"))</f>
        <v/>
      </c>
      <c r="J639" s="37">
        <f>IF(D639="","",IFERROR(INDEX(Listas!$C$2:$C$18,MATCH(D639,Listas!$A$2:$A$18,0))&amp;"",""))</f>
        <v/>
      </c>
      <c r="K639" s="8" t="n"/>
      <c r="L639" s="1" t="n"/>
    </row>
    <row r="640">
      <c r="A640" s="5" t="n"/>
      <c r="B640" s="38"/>
      <c r="C640" s="39"/>
      <c r="D640" s="39"/>
      <c r="E640" s="40"/>
      <c r="F640" s="41"/>
      <c r="G640" s="42">
        <f>IF(B640="","",MONTH(B640))</f>
        <v/>
      </c>
      <c r="H640" s="42">
        <f>IF(B640="","",YEAR(B640))</f>
        <v/>
      </c>
      <c r="I640" s="43">
        <f>IF(D640="","",IFERROR(INDEX(Listas!$B$2:$B$18,MATCH(D640,Listas!$A$2:$A$18,0)),"Revisar"))</f>
        <v/>
      </c>
      <c r="J640" s="43">
        <f>IF(D640="","",IFERROR(INDEX(Listas!$C$2:$C$18,MATCH(D640,Listas!$A$2:$A$18,0))&amp;"",""))</f>
        <v/>
      </c>
      <c r="K640" s="8" t="n"/>
      <c r="L640" s="1" t="n"/>
    </row>
    <row r="641">
      <c r="A641" s="5" t="n"/>
      <c r="B641" s="32"/>
      <c r="C641" s="33"/>
      <c r="D641" s="33"/>
      <c r="E641" s="34"/>
      <c r="F641" s="35"/>
      <c r="G641" s="36">
        <f>IF(B641="","",MONTH(B641))</f>
        <v/>
      </c>
      <c r="H641" s="36">
        <f>IF(B641="","",YEAR(B641))</f>
        <v/>
      </c>
      <c r="I641" s="37">
        <f>IF(D641="","",IFERROR(INDEX(Listas!$B$2:$B$18,MATCH(D641,Listas!$A$2:$A$18,0)),"Revisar"))</f>
        <v/>
      </c>
      <c r="J641" s="37">
        <f>IF(D641="","",IFERROR(INDEX(Listas!$C$2:$C$18,MATCH(D641,Listas!$A$2:$A$18,0))&amp;"",""))</f>
        <v/>
      </c>
      <c r="K641" s="8" t="n"/>
      <c r="L641" s="1" t="n"/>
    </row>
    <row r="642">
      <c r="A642" s="5" t="n"/>
      <c r="B642" s="38"/>
      <c r="C642" s="39"/>
      <c r="D642" s="39"/>
      <c r="E642" s="40"/>
      <c r="F642" s="41"/>
      <c r="G642" s="42">
        <f>IF(B642="","",MONTH(B642))</f>
        <v/>
      </c>
      <c r="H642" s="42">
        <f>IF(B642="","",YEAR(B642))</f>
        <v/>
      </c>
      <c r="I642" s="43">
        <f>IF(D642="","",IFERROR(INDEX(Listas!$B$2:$B$18,MATCH(D642,Listas!$A$2:$A$18,0)),"Revisar"))</f>
        <v/>
      </c>
      <c r="J642" s="43">
        <f>IF(D642="","",IFERROR(INDEX(Listas!$C$2:$C$18,MATCH(D642,Listas!$A$2:$A$18,0))&amp;"",""))</f>
        <v/>
      </c>
      <c r="K642" s="8" t="n"/>
      <c r="L642" s="1" t="n"/>
    </row>
    <row r="643">
      <c r="A643" s="5" t="n"/>
      <c r="B643" s="32"/>
      <c r="C643" s="33"/>
      <c r="D643" s="33"/>
      <c r="E643" s="34"/>
      <c r="F643" s="35"/>
      <c r="G643" s="36">
        <f>IF(B643="","",MONTH(B643))</f>
        <v/>
      </c>
      <c r="H643" s="36">
        <f>IF(B643="","",YEAR(B643))</f>
        <v/>
      </c>
      <c r="I643" s="37">
        <f>IF(D643="","",IFERROR(INDEX(Listas!$B$2:$B$18,MATCH(D643,Listas!$A$2:$A$18,0)),"Revisar"))</f>
        <v/>
      </c>
      <c r="J643" s="37">
        <f>IF(D643="","",IFERROR(INDEX(Listas!$C$2:$C$18,MATCH(D643,Listas!$A$2:$A$18,0))&amp;"",""))</f>
        <v/>
      </c>
      <c r="K643" s="8" t="n"/>
      <c r="L643" s="1" t="n"/>
    </row>
    <row r="644">
      <c r="A644" s="5" t="n"/>
      <c r="B644" s="38"/>
      <c r="C644" s="39"/>
      <c r="D644" s="39"/>
      <c r="E644" s="40"/>
      <c r="F644" s="41"/>
      <c r="G644" s="42">
        <f>IF(B644="","",MONTH(B644))</f>
        <v/>
      </c>
      <c r="H644" s="42">
        <f>IF(B644="","",YEAR(B644))</f>
        <v/>
      </c>
      <c r="I644" s="43">
        <f>IF(D644="","",IFERROR(INDEX(Listas!$B$2:$B$18,MATCH(D644,Listas!$A$2:$A$18,0)),"Revisar"))</f>
        <v/>
      </c>
      <c r="J644" s="43">
        <f>IF(D644="","",IFERROR(INDEX(Listas!$C$2:$C$18,MATCH(D644,Listas!$A$2:$A$18,0))&amp;"",""))</f>
        <v/>
      </c>
      <c r="K644" s="8" t="n"/>
      <c r="L644" s="1" t="n"/>
    </row>
    <row r="645">
      <c r="A645" s="5" t="n"/>
      <c r="B645" s="32"/>
      <c r="C645" s="33"/>
      <c r="D645" s="33"/>
      <c r="E645" s="34"/>
      <c r="F645" s="35"/>
      <c r="G645" s="36">
        <f>IF(B645="","",MONTH(B645))</f>
        <v/>
      </c>
      <c r="H645" s="36">
        <f>IF(B645="","",YEAR(B645))</f>
        <v/>
      </c>
      <c r="I645" s="37">
        <f>IF(D645="","",IFERROR(INDEX(Listas!$B$2:$B$18,MATCH(D645,Listas!$A$2:$A$18,0)),"Revisar"))</f>
        <v/>
      </c>
      <c r="J645" s="37">
        <f>IF(D645="","",IFERROR(INDEX(Listas!$C$2:$C$18,MATCH(D645,Listas!$A$2:$A$18,0))&amp;"",""))</f>
        <v/>
      </c>
      <c r="K645" s="8" t="n"/>
      <c r="L645" s="1" t="n"/>
    </row>
    <row r="646">
      <c r="A646" s="5" t="n"/>
      <c r="B646" s="38"/>
      <c r="C646" s="39"/>
      <c r="D646" s="39"/>
      <c r="E646" s="40"/>
      <c r="F646" s="41"/>
      <c r="G646" s="42">
        <f>IF(B646="","",MONTH(B646))</f>
        <v/>
      </c>
      <c r="H646" s="42">
        <f>IF(B646="","",YEAR(B646))</f>
        <v/>
      </c>
      <c r="I646" s="43">
        <f>IF(D646="","",IFERROR(INDEX(Listas!$B$2:$B$18,MATCH(D646,Listas!$A$2:$A$18,0)),"Revisar"))</f>
        <v/>
      </c>
      <c r="J646" s="43">
        <f>IF(D646="","",IFERROR(INDEX(Listas!$C$2:$C$18,MATCH(D646,Listas!$A$2:$A$18,0))&amp;"",""))</f>
        <v/>
      </c>
      <c r="K646" s="8" t="n"/>
      <c r="L646" s="1" t="n"/>
    </row>
    <row r="647">
      <c r="A647" s="5" t="n"/>
      <c r="B647" s="32"/>
      <c r="C647" s="33"/>
      <c r="D647" s="33"/>
      <c r="E647" s="34"/>
      <c r="F647" s="35"/>
      <c r="G647" s="36">
        <f>IF(B647="","",MONTH(B647))</f>
        <v/>
      </c>
      <c r="H647" s="36">
        <f>IF(B647="","",YEAR(B647))</f>
        <v/>
      </c>
      <c r="I647" s="37">
        <f>IF(D647="","",IFERROR(INDEX(Listas!$B$2:$B$18,MATCH(D647,Listas!$A$2:$A$18,0)),"Revisar"))</f>
        <v/>
      </c>
      <c r="J647" s="37">
        <f>IF(D647="","",IFERROR(INDEX(Listas!$C$2:$C$18,MATCH(D647,Listas!$A$2:$A$18,0))&amp;"",""))</f>
        <v/>
      </c>
      <c r="K647" s="8" t="n"/>
      <c r="L647" s="1" t="n"/>
    </row>
    <row r="648">
      <c r="A648" s="5" t="n"/>
      <c r="B648" s="38"/>
      <c r="C648" s="39"/>
      <c r="D648" s="39"/>
      <c r="E648" s="40"/>
      <c r="F648" s="41"/>
      <c r="G648" s="42">
        <f>IF(B648="","",MONTH(B648))</f>
        <v/>
      </c>
      <c r="H648" s="42">
        <f>IF(B648="","",YEAR(B648))</f>
        <v/>
      </c>
      <c r="I648" s="43">
        <f>IF(D648="","",IFERROR(INDEX(Listas!$B$2:$B$18,MATCH(D648,Listas!$A$2:$A$18,0)),"Revisar"))</f>
        <v/>
      </c>
      <c r="J648" s="43">
        <f>IF(D648="","",IFERROR(INDEX(Listas!$C$2:$C$18,MATCH(D648,Listas!$A$2:$A$18,0))&amp;"",""))</f>
        <v/>
      </c>
      <c r="K648" s="8" t="n"/>
      <c r="L648" s="1" t="n"/>
    </row>
    <row r="649">
      <c r="A649" s="5" t="n"/>
      <c r="B649" s="32"/>
      <c r="C649" s="33"/>
      <c r="D649" s="33"/>
      <c r="E649" s="34"/>
      <c r="F649" s="35"/>
      <c r="G649" s="36">
        <f>IF(B649="","",MONTH(B649))</f>
        <v/>
      </c>
      <c r="H649" s="36">
        <f>IF(B649="","",YEAR(B649))</f>
        <v/>
      </c>
      <c r="I649" s="37">
        <f>IF(D649="","",IFERROR(INDEX(Listas!$B$2:$B$18,MATCH(D649,Listas!$A$2:$A$18,0)),"Revisar"))</f>
        <v/>
      </c>
      <c r="J649" s="37">
        <f>IF(D649="","",IFERROR(INDEX(Listas!$C$2:$C$18,MATCH(D649,Listas!$A$2:$A$18,0))&amp;"",""))</f>
        <v/>
      </c>
      <c r="K649" s="8" t="n"/>
      <c r="L649" s="1" t="n"/>
    </row>
    <row r="650">
      <c r="A650" s="5" t="n"/>
      <c r="B650" s="38"/>
      <c r="C650" s="39"/>
      <c r="D650" s="39"/>
      <c r="E650" s="40"/>
      <c r="F650" s="41"/>
      <c r="G650" s="42">
        <f>IF(B650="","",MONTH(B650))</f>
        <v/>
      </c>
      <c r="H650" s="42">
        <f>IF(B650="","",YEAR(B650))</f>
        <v/>
      </c>
      <c r="I650" s="43">
        <f>IF(D650="","",IFERROR(INDEX(Listas!$B$2:$B$18,MATCH(D650,Listas!$A$2:$A$18,0)),"Revisar"))</f>
        <v/>
      </c>
      <c r="J650" s="43">
        <f>IF(D650="","",IFERROR(INDEX(Listas!$C$2:$C$18,MATCH(D650,Listas!$A$2:$A$18,0))&amp;"",""))</f>
        <v/>
      </c>
      <c r="K650" s="8" t="n"/>
      <c r="L650" s="1" t="n"/>
    </row>
    <row r="651">
      <c r="A651" s="5" t="n"/>
      <c r="B651" s="32"/>
      <c r="C651" s="33"/>
      <c r="D651" s="33"/>
      <c r="E651" s="34"/>
      <c r="F651" s="35"/>
      <c r="G651" s="36">
        <f>IF(B651="","",MONTH(B651))</f>
        <v/>
      </c>
      <c r="H651" s="36">
        <f>IF(B651="","",YEAR(B651))</f>
        <v/>
      </c>
      <c r="I651" s="37">
        <f>IF(D651="","",IFERROR(INDEX(Listas!$B$2:$B$18,MATCH(D651,Listas!$A$2:$A$18,0)),"Revisar"))</f>
        <v/>
      </c>
      <c r="J651" s="37">
        <f>IF(D651="","",IFERROR(INDEX(Listas!$C$2:$C$18,MATCH(D651,Listas!$A$2:$A$18,0))&amp;"",""))</f>
        <v/>
      </c>
      <c r="K651" s="8" t="n"/>
      <c r="L651" s="1" t="n"/>
    </row>
    <row r="652">
      <c r="A652" s="5" t="n"/>
      <c r="B652" s="38"/>
      <c r="C652" s="39"/>
      <c r="D652" s="39"/>
      <c r="E652" s="40"/>
      <c r="F652" s="41"/>
      <c r="G652" s="42">
        <f>IF(B652="","",MONTH(B652))</f>
        <v/>
      </c>
      <c r="H652" s="42">
        <f>IF(B652="","",YEAR(B652))</f>
        <v/>
      </c>
      <c r="I652" s="43">
        <f>IF(D652="","",IFERROR(INDEX(Listas!$B$2:$B$18,MATCH(D652,Listas!$A$2:$A$18,0)),"Revisar"))</f>
        <v/>
      </c>
      <c r="J652" s="43">
        <f>IF(D652="","",IFERROR(INDEX(Listas!$C$2:$C$18,MATCH(D652,Listas!$A$2:$A$18,0))&amp;"",""))</f>
        <v/>
      </c>
      <c r="K652" s="8" t="n"/>
      <c r="L652" s="1" t="n"/>
    </row>
    <row r="653">
      <c r="A653" s="5" t="n"/>
      <c r="B653" s="32"/>
      <c r="C653" s="33"/>
      <c r="D653" s="33"/>
      <c r="E653" s="34"/>
      <c r="F653" s="35"/>
      <c r="G653" s="36">
        <f>IF(B653="","",MONTH(B653))</f>
        <v/>
      </c>
      <c r="H653" s="36">
        <f>IF(B653="","",YEAR(B653))</f>
        <v/>
      </c>
      <c r="I653" s="37">
        <f>IF(D653="","",IFERROR(INDEX(Listas!$B$2:$B$18,MATCH(D653,Listas!$A$2:$A$18,0)),"Revisar"))</f>
        <v/>
      </c>
      <c r="J653" s="37">
        <f>IF(D653="","",IFERROR(INDEX(Listas!$C$2:$C$18,MATCH(D653,Listas!$A$2:$A$18,0))&amp;"",""))</f>
        <v/>
      </c>
      <c r="K653" s="8" t="n"/>
      <c r="L653" s="1" t="n"/>
    </row>
    <row r="654">
      <c r="A654" s="5" t="n"/>
      <c r="B654" s="38"/>
      <c r="C654" s="39"/>
      <c r="D654" s="39"/>
      <c r="E654" s="40"/>
      <c r="F654" s="41"/>
      <c r="G654" s="42">
        <f>IF(B654="","",MONTH(B654))</f>
        <v/>
      </c>
      <c r="H654" s="42">
        <f>IF(B654="","",YEAR(B654))</f>
        <v/>
      </c>
      <c r="I654" s="43">
        <f>IF(D654="","",IFERROR(INDEX(Listas!$B$2:$B$18,MATCH(D654,Listas!$A$2:$A$18,0)),"Revisar"))</f>
        <v/>
      </c>
      <c r="J654" s="43">
        <f>IF(D654="","",IFERROR(INDEX(Listas!$C$2:$C$18,MATCH(D654,Listas!$A$2:$A$18,0))&amp;"",""))</f>
        <v/>
      </c>
      <c r="K654" s="8" t="n"/>
      <c r="L654" s="1" t="n"/>
    </row>
    <row r="655">
      <c r="A655" s="5" t="n"/>
      <c r="B655" s="32"/>
      <c r="C655" s="33"/>
      <c r="D655" s="33"/>
      <c r="E655" s="34"/>
      <c r="F655" s="35"/>
      <c r="G655" s="36">
        <f>IF(B655="","",MONTH(B655))</f>
        <v/>
      </c>
      <c r="H655" s="36">
        <f>IF(B655="","",YEAR(B655))</f>
        <v/>
      </c>
      <c r="I655" s="37">
        <f>IF(D655="","",IFERROR(INDEX(Listas!$B$2:$B$18,MATCH(D655,Listas!$A$2:$A$18,0)),"Revisar"))</f>
        <v/>
      </c>
      <c r="J655" s="37">
        <f>IF(D655="","",IFERROR(INDEX(Listas!$C$2:$C$18,MATCH(D655,Listas!$A$2:$A$18,0))&amp;"",""))</f>
        <v/>
      </c>
      <c r="K655" s="8" t="n"/>
      <c r="L655" s="1" t="n"/>
    </row>
    <row r="656">
      <c r="A656" s="5" t="n"/>
      <c r="B656" s="38"/>
      <c r="C656" s="39"/>
      <c r="D656" s="39"/>
      <c r="E656" s="40"/>
      <c r="F656" s="41"/>
      <c r="G656" s="42">
        <f>IF(B656="","",MONTH(B656))</f>
        <v/>
      </c>
      <c r="H656" s="42">
        <f>IF(B656="","",YEAR(B656))</f>
        <v/>
      </c>
      <c r="I656" s="43">
        <f>IF(D656="","",IFERROR(INDEX(Listas!$B$2:$B$18,MATCH(D656,Listas!$A$2:$A$18,0)),"Revisar"))</f>
        <v/>
      </c>
      <c r="J656" s="43">
        <f>IF(D656="","",IFERROR(INDEX(Listas!$C$2:$C$18,MATCH(D656,Listas!$A$2:$A$18,0))&amp;"",""))</f>
        <v/>
      </c>
      <c r="K656" s="8" t="n"/>
      <c r="L656" s="1" t="n"/>
    </row>
    <row r="657">
      <c r="A657" s="5" t="n"/>
      <c r="B657" s="32"/>
      <c r="C657" s="33"/>
      <c r="D657" s="33"/>
      <c r="E657" s="34"/>
      <c r="F657" s="35"/>
      <c r="G657" s="36">
        <f>IF(B657="","",MONTH(B657))</f>
        <v/>
      </c>
      <c r="H657" s="36">
        <f>IF(B657="","",YEAR(B657))</f>
        <v/>
      </c>
      <c r="I657" s="37">
        <f>IF(D657="","",IFERROR(INDEX(Listas!$B$2:$B$18,MATCH(D657,Listas!$A$2:$A$18,0)),"Revisar"))</f>
        <v/>
      </c>
      <c r="J657" s="37">
        <f>IF(D657="","",IFERROR(INDEX(Listas!$C$2:$C$18,MATCH(D657,Listas!$A$2:$A$18,0))&amp;"",""))</f>
        <v/>
      </c>
      <c r="K657" s="8" t="n"/>
      <c r="L657" s="1" t="n"/>
    </row>
    <row r="658">
      <c r="A658" s="5" t="n"/>
      <c r="B658" s="38"/>
      <c r="C658" s="39"/>
      <c r="D658" s="39"/>
      <c r="E658" s="40"/>
      <c r="F658" s="41"/>
      <c r="G658" s="42">
        <f>IF(B658="","",MONTH(B658))</f>
        <v/>
      </c>
      <c r="H658" s="42">
        <f>IF(B658="","",YEAR(B658))</f>
        <v/>
      </c>
      <c r="I658" s="43">
        <f>IF(D658="","",IFERROR(INDEX(Listas!$B$2:$B$18,MATCH(D658,Listas!$A$2:$A$18,0)),"Revisar"))</f>
        <v/>
      </c>
      <c r="J658" s="43">
        <f>IF(D658="","",IFERROR(INDEX(Listas!$C$2:$C$18,MATCH(D658,Listas!$A$2:$A$18,0))&amp;"",""))</f>
        <v/>
      </c>
      <c r="K658" s="8" t="n"/>
      <c r="L658" s="1" t="n"/>
    </row>
    <row r="659">
      <c r="A659" s="5" t="n"/>
      <c r="B659" s="32"/>
      <c r="C659" s="33"/>
      <c r="D659" s="33"/>
      <c r="E659" s="34"/>
      <c r="F659" s="35"/>
      <c r="G659" s="36">
        <f>IF(B659="","",MONTH(B659))</f>
        <v/>
      </c>
      <c r="H659" s="36">
        <f>IF(B659="","",YEAR(B659))</f>
        <v/>
      </c>
      <c r="I659" s="37">
        <f>IF(D659="","",IFERROR(INDEX(Listas!$B$2:$B$18,MATCH(D659,Listas!$A$2:$A$18,0)),"Revisar"))</f>
        <v/>
      </c>
      <c r="J659" s="37">
        <f>IF(D659="","",IFERROR(INDEX(Listas!$C$2:$C$18,MATCH(D659,Listas!$A$2:$A$18,0))&amp;"",""))</f>
        <v/>
      </c>
      <c r="K659" s="8" t="n"/>
      <c r="L659" s="1" t="n"/>
    </row>
    <row r="660">
      <c r="A660" s="5" t="n"/>
      <c r="B660" s="38"/>
      <c r="C660" s="39"/>
      <c r="D660" s="39"/>
      <c r="E660" s="40"/>
      <c r="F660" s="41"/>
      <c r="G660" s="42">
        <f>IF(B660="","",MONTH(B660))</f>
        <v/>
      </c>
      <c r="H660" s="42">
        <f>IF(B660="","",YEAR(B660))</f>
        <v/>
      </c>
      <c r="I660" s="43">
        <f>IF(D660="","",IFERROR(INDEX(Listas!$B$2:$B$18,MATCH(D660,Listas!$A$2:$A$18,0)),"Revisar"))</f>
        <v/>
      </c>
      <c r="J660" s="43">
        <f>IF(D660="","",IFERROR(INDEX(Listas!$C$2:$C$18,MATCH(D660,Listas!$A$2:$A$18,0))&amp;"",""))</f>
        <v/>
      </c>
      <c r="K660" s="8" t="n"/>
      <c r="L660" s="1" t="n"/>
    </row>
    <row r="661">
      <c r="A661" s="5" t="n"/>
      <c r="B661" s="32"/>
      <c r="C661" s="33"/>
      <c r="D661" s="33"/>
      <c r="E661" s="34"/>
      <c r="F661" s="35"/>
      <c r="G661" s="36">
        <f>IF(B661="","",MONTH(B661))</f>
        <v/>
      </c>
      <c r="H661" s="36">
        <f>IF(B661="","",YEAR(B661))</f>
        <v/>
      </c>
      <c r="I661" s="37">
        <f>IF(D661="","",IFERROR(INDEX(Listas!$B$2:$B$18,MATCH(D661,Listas!$A$2:$A$18,0)),"Revisar"))</f>
        <v/>
      </c>
      <c r="J661" s="37">
        <f>IF(D661="","",IFERROR(INDEX(Listas!$C$2:$C$18,MATCH(D661,Listas!$A$2:$A$18,0))&amp;"",""))</f>
        <v/>
      </c>
      <c r="K661" s="8" t="n"/>
      <c r="L661" s="1" t="n"/>
    </row>
    <row r="662">
      <c r="A662" s="5" t="n"/>
      <c r="B662" s="38"/>
      <c r="C662" s="39"/>
      <c r="D662" s="39"/>
      <c r="E662" s="40"/>
      <c r="F662" s="41"/>
      <c r="G662" s="42">
        <f>IF(B662="","",MONTH(B662))</f>
        <v/>
      </c>
      <c r="H662" s="42">
        <f>IF(B662="","",YEAR(B662))</f>
        <v/>
      </c>
      <c r="I662" s="43">
        <f>IF(D662="","",IFERROR(INDEX(Listas!$B$2:$B$18,MATCH(D662,Listas!$A$2:$A$18,0)),"Revisar"))</f>
        <v/>
      </c>
      <c r="J662" s="43">
        <f>IF(D662="","",IFERROR(INDEX(Listas!$C$2:$C$18,MATCH(D662,Listas!$A$2:$A$18,0))&amp;"",""))</f>
        <v/>
      </c>
      <c r="K662" s="8" t="n"/>
      <c r="L662" s="1" t="n"/>
    </row>
    <row r="663">
      <c r="A663" s="5" t="n"/>
      <c r="B663" s="32"/>
      <c r="C663" s="33"/>
      <c r="D663" s="33"/>
      <c r="E663" s="34"/>
      <c r="F663" s="35"/>
      <c r="G663" s="36">
        <f>IF(B663="","",MONTH(B663))</f>
        <v/>
      </c>
      <c r="H663" s="36">
        <f>IF(B663="","",YEAR(B663))</f>
        <v/>
      </c>
      <c r="I663" s="37">
        <f>IF(D663="","",IFERROR(INDEX(Listas!$B$2:$B$18,MATCH(D663,Listas!$A$2:$A$18,0)),"Revisar"))</f>
        <v/>
      </c>
      <c r="J663" s="37">
        <f>IF(D663="","",IFERROR(INDEX(Listas!$C$2:$C$18,MATCH(D663,Listas!$A$2:$A$18,0))&amp;"",""))</f>
        <v/>
      </c>
      <c r="K663" s="8" t="n"/>
      <c r="L663" s="1" t="n"/>
    </row>
    <row r="664">
      <c r="A664" s="5" t="n"/>
      <c r="B664" s="38"/>
      <c r="C664" s="39"/>
      <c r="D664" s="39"/>
      <c r="E664" s="40"/>
      <c r="F664" s="41"/>
      <c r="G664" s="42">
        <f>IF(B664="","",MONTH(B664))</f>
        <v/>
      </c>
      <c r="H664" s="42">
        <f>IF(B664="","",YEAR(B664))</f>
        <v/>
      </c>
      <c r="I664" s="43">
        <f>IF(D664="","",IFERROR(INDEX(Listas!$B$2:$B$18,MATCH(D664,Listas!$A$2:$A$18,0)),"Revisar"))</f>
        <v/>
      </c>
      <c r="J664" s="43">
        <f>IF(D664="","",IFERROR(INDEX(Listas!$C$2:$C$18,MATCH(D664,Listas!$A$2:$A$18,0))&amp;"",""))</f>
        <v/>
      </c>
      <c r="K664" s="8" t="n"/>
      <c r="L664" s="1" t="n"/>
    </row>
    <row r="665">
      <c r="A665" s="5" t="n"/>
      <c r="B665" s="32"/>
      <c r="C665" s="33"/>
      <c r="D665" s="33"/>
      <c r="E665" s="34"/>
      <c r="F665" s="35"/>
      <c r="G665" s="36">
        <f>IF(B665="","",MONTH(B665))</f>
        <v/>
      </c>
      <c r="H665" s="36">
        <f>IF(B665="","",YEAR(B665))</f>
        <v/>
      </c>
      <c r="I665" s="37">
        <f>IF(D665="","",IFERROR(INDEX(Listas!$B$2:$B$18,MATCH(D665,Listas!$A$2:$A$18,0)),"Revisar"))</f>
        <v/>
      </c>
      <c r="J665" s="37">
        <f>IF(D665="","",IFERROR(INDEX(Listas!$C$2:$C$18,MATCH(D665,Listas!$A$2:$A$18,0))&amp;"",""))</f>
        <v/>
      </c>
      <c r="K665" s="8" t="n"/>
      <c r="L665" s="1" t="n"/>
    </row>
    <row r="666">
      <c r="A666" s="5" t="n"/>
      <c r="B666" s="38"/>
      <c r="C666" s="39"/>
      <c r="D666" s="39"/>
      <c r="E666" s="40"/>
      <c r="F666" s="41"/>
      <c r="G666" s="42">
        <f>IF(B666="","",MONTH(B666))</f>
        <v/>
      </c>
      <c r="H666" s="42">
        <f>IF(B666="","",YEAR(B666))</f>
        <v/>
      </c>
      <c r="I666" s="43">
        <f>IF(D666="","",IFERROR(INDEX(Listas!$B$2:$B$18,MATCH(D666,Listas!$A$2:$A$18,0)),"Revisar"))</f>
        <v/>
      </c>
      <c r="J666" s="43">
        <f>IF(D666="","",IFERROR(INDEX(Listas!$C$2:$C$18,MATCH(D666,Listas!$A$2:$A$18,0))&amp;"",""))</f>
        <v/>
      </c>
      <c r="K666" s="8" t="n"/>
      <c r="L666" s="1" t="n"/>
    </row>
    <row r="667">
      <c r="A667" s="5" t="n"/>
      <c r="B667" s="32"/>
      <c r="C667" s="33"/>
      <c r="D667" s="33"/>
      <c r="E667" s="34"/>
      <c r="F667" s="35"/>
      <c r="G667" s="36">
        <f>IF(B667="","",MONTH(B667))</f>
        <v/>
      </c>
      <c r="H667" s="36">
        <f>IF(B667="","",YEAR(B667))</f>
        <v/>
      </c>
      <c r="I667" s="37">
        <f>IF(D667="","",IFERROR(INDEX(Listas!$B$2:$B$18,MATCH(D667,Listas!$A$2:$A$18,0)),"Revisar"))</f>
        <v/>
      </c>
      <c r="J667" s="37">
        <f>IF(D667="","",IFERROR(INDEX(Listas!$C$2:$C$18,MATCH(D667,Listas!$A$2:$A$18,0))&amp;"",""))</f>
        <v/>
      </c>
      <c r="K667" s="8" t="n"/>
      <c r="L667" s="1" t="n"/>
    </row>
    <row r="668">
      <c r="A668" s="5" t="n"/>
      <c r="B668" s="38"/>
      <c r="C668" s="39"/>
      <c r="D668" s="39"/>
      <c r="E668" s="40"/>
      <c r="F668" s="41"/>
      <c r="G668" s="42">
        <f>IF(B668="","",MONTH(B668))</f>
        <v/>
      </c>
      <c r="H668" s="42">
        <f>IF(B668="","",YEAR(B668))</f>
        <v/>
      </c>
      <c r="I668" s="43">
        <f>IF(D668="","",IFERROR(INDEX(Listas!$B$2:$B$18,MATCH(D668,Listas!$A$2:$A$18,0)),"Revisar"))</f>
        <v/>
      </c>
      <c r="J668" s="43">
        <f>IF(D668="","",IFERROR(INDEX(Listas!$C$2:$C$18,MATCH(D668,Listas!$A$2:$A$18,0))&amp;"",""))</f>
        <v/>
      </c>
      <c r="K668" s="8" t="n"/>
      <c r="L668" s="1" t="n"/>
    </row>
    <row r="669">
      <c r="A669" s="5" t="n"/>
      <c r="B669" s="32"/>
      <c r="C669" s="33"/>
      <c r="D669" s="33"/>
      <c r="E669" s="34"/>
      <c r="F669" s="35"/>
      <c r="G669" s="36">
        <f>IF(B669="","",MONTH(B669))</f>
        <v/>
      </c>
      <c r="H669" s="36">
        <f>IF(B669="","",YEAR(B669))</f>
        <v/>
      </c>
      <c r="I669" s="37">
        <f>IF(D669="","",IFERROR(INDEX(Listas!$B$2:$B$18,MATCH(D669,Listas!$A$2:$A$18,0)),"Revisar"))</f>
        <v/>
      </c>
      <c r="J669" s="37">
        <f>IF(D669="","",IFERROR(INDEX(Listas!$C$2:$C$18,MATCH(D669,Listas!$A$2:$A$18,0))&amp;"",""))</f>
        <v/>
      </c>
      <c r="K669" s="8" t="n"/>
      <c r="L669" s="1" t="n"/>
    </row>
    <row r="670">
      <c r="A670" s="5" t="n"/>
      <c r="B670" s="38"/>
      <c r="C670" s="39"/>
      <c r="D670" s="39"/>
      <c r="E670" s="40"/>
      <c r="F670" s="41"/>
      <c r="G670" s="42">
        <f>IF(B670="","",MONTH(B670))</f>
        <v/>
      </c>
      <c r="H670" s="42">
        <f>IF(B670="","",YEAR(B670))</f>
        <v/>
      </c>
      <c r="I670" s="43">
        <f>IF(D670="","",IFERROR(INDEX(Listas!$B$2:$B$18,MATCH(D670,Listas!$A$2:$A$18,0)),"Revisar"))</f>
        <v/>
      </c>
      <c r="J670" s="43">
        <f>IF(D670="","",IFERROR(INDEX(Listas!$C$2:$C$18,MATCH(D670,Listas!$A$2:$A$18,0))&amp;"",""))</f>
        <v/>
      </c>
      <c r="K670" s="8" t="n"/>
      <c r="L670" s="1" t="n"/>
    </row>
    <row r="671">
      <c r="A671" s="5" t="n"/>
      <c r="B671" s="32"/>
      <c r="C671" s="33"/>
      <c r="D671" s="33"/>
      <c r="E671" s="34"/>
      <c r="F671" s="35"/>
      <c r="G671" s="36">
        <f>IF(B671="","",MONTH(B671))</f>
        <v/>
      </c>
      <c r="H671" s="36">
        <f>IF(B671="","",YEAR(B671))</f>
        <v/>
      </c>
      <c r="I671" s="37">
        <f>IF(D671="","",IFERROR(INDEX(Listas!$B$2:$B$18,MATCH(D671,Listas!$A$2:$A$18,0)),"Revisar"))</f>
        <v/>
      </c>
      <c r="J671" s="37">
        <f>IF(D671="","",IFERROR(INDEX(Listas!$C$2:$C$18,MATCH(D671,Listas!$A$2:$A$18,0))&amp;"",""))</f>
        <v/>
      </c>
      <c r="K671" s="8" t="n"/>
      <c r="L671" s="1" t="n"/>
    </row>
    <row r="672">
      <c r="A672" s="5" t="n"/>
      <c r="B672" s="38"/>
      <c r="C672" s="39"/>
      <c r="D672" s="39"/>
      <c r="E672" s="40"/>
      <c r="F672" s="41"/>
      <c r="G672" s="42">
        <f>IF(B672="","",MONTH(B672))</f>
        <v/>
      </c>
      <c r="H672" s="42">
        <f>IF(B672="","",YEAR(B672))</f>
        <v/>
      </c>
      <c r="I672" s="43">
        <f>IF(D672="","",IFERROR(INDEX(Listas!$B$2:$B$18,MATCH(D672,Listas!$A$2:$A$18,0)),"Revisar"))</f>
        <v/>
      </c>
      <c r="J672" s="43">
        <f>IF(D672="","",IFERROR(INDEX(Listas!$C$2:$C$18,MATCH(D672,Listas!$A$2:$A$18,0))&amp;"",""))</f>
        <v/>
      </c>
      <c r="K672" s="8" t="n"/>
      <c r="L672" s="1" t="n"/>
    </row>
    <row r="673">
      <c r="A673" s="5" t="n"/>
      <c r="B673" s="32"/>
      <c r="C673" s="33"/>
      <c r="D673" s="33"/>
      <c r="E673" s="34"/>
      <c r="F673" s="35"/>
      <c r="G673" s="36">
        <f>IF(B673="","",MONTH(B673))</f>
        <v/>
      </c>
      <c r="H673" s="36">
        <f>IF(B673="","",YEAR(B673))</f>
        <v/>
      </c>
      <c r="I673" s="37">
        <f>IF(D673="","",IFERROR(INDEX(Listas!$B$2:$B$18,MATCH(D673,Listas!$A$2:$A$18,0)),"Revisar"))</f>
        <v/>
      </c>
      <c r="J673" s="37">
        <f>IF(D673="","",IFERROR(INDEX(Listas!$C$2:$C$18,MATCH(D673,Listas!$A$2:$A$18,0))&amp;"",""))</f>
        <v/>
      </c>
      <c r="K673" s="8" t="n"/>
      <c r="L673" s="1" t="n"/>
    </row>
    <row r="674">
      <c r="A674" s="5" t="n"/>
      <c r="B674" s="38"/>
      <c r="C674" s="39"/>
      <c r="D674" s="39"/>
      <c r="E674" s="40"/>
      <c r="F674" s="41"/>
      <c r="G674" s="42">
        <f>IF(B674="","",MONTH(B674))</f>
        <v/>
      </c>
      <c r="H674" s="42">
        <f>IF(B674="","",YEAR(B674))</f>
        <v/>
      </c>
      <c r="I674" s="43">
        <f>IF(D674="","",IFERROR(INDEX(Listas!$B$2:$B$18,MATCH(D674,Listas!$A$2:$A$18,0)),"Revisar"))</f>
        <v/>
      </c>
      <c r="J674" s="43">
        <f>IF(D674="","",IFERROR(INDEX(Listas!$C$2:$C$18,MATCH(D674,Listas!$A$2:$A$18,0))&amp;"",""))</f>
        <v/>
      </c>
      <c r="K674" s="8" t="n"/>
      <c r="L674" s="1" t="n"/>
    </row>
    <row r="675">
      <c r="A675" s="5" t="n"/>
      <c r="B675" s="32"/>
      <c r="C675" s="33"/>
      <c r="D675" s="33"/>
      <c r="E675" s="34"/>
      <c r="F675" s="35"/>
      <c r="G675" s="36">
        <f>IF(B675="","",MONTH(B675))</f>
        <v/>
      </c>
      <c r="H675" s="36">
        <f>IF(B675="","",YEAR(B675))</f>
        <v/>
      </c>
      <c r="I675" s="37">
        <f>IF(D675="","",IFERROR(INDEX(Listas!$B$2:$B$18,MATCH(D675,Listas!$A$2:$A$18,0)),"Revisar"))</f>
        <v/>
      </c>
      <c r="J675" s="37">
        <f>IF(D675="","",IFERROR(INDEX(Listas!$C$2:$C$18,MATCH(D675,Listas!$A$2:$A$18,0))&amp;"",""))</f>
        <v/>
      </c>
      <c r="K675" s="8" t="n"/>
      <c r="L675" s="1" t="n"/>
    </row>
    <row r="676">
      <c r="A676" s="5" t="n"/>
      <c r="B676" s="38"/>
      <c r="C676" s="39"/>
      <c r="D676" s="39"/>
      <c r="E676" s="40"/>
      <c r="F676" s="41"/>
      <c r="G676" s="42">
        <f>IF(B676="","",MONTH(B676))</f>
        <v/>
      </c>
      <c r="H676" s="42">
        <f>IF(B676="","",YEAR(B676))</f>
        <v/>
      </c>
      <c r="I676" s="43">
        <f>IF(D676="","",IFERROR(INDEX(Listas!$B$2:$B$18,MATCH(D676,Listas!$A$2:$A$18,0)),"Revisar"))</f>
        <v/>
      </c>
      <c r="J676" s="43">
        <f>IF(D676="","",IFERROR(INDEX(Listas!$C$2:$C$18,MATCH(D676,Listas!$A$2:$A$18,0))&amp;"",""))</f>
        <v/>
      </c>
      <c r="K676" s="8" t="n"/>
      <c r="L676" s="1" t="n"/>
    </row>
    <row r="677">
      <c r="A677" s="5" t="n"/>
      <c r="B677" s="32"/>
      <c r="C677" s="33"/>
      <c r="D677" s="33"/>
      <c r="E677" s="34"/>
      <c r="F677" s="35"/>
      <c r="G677" s="36">
        <f>IF(B677="","",MONTH(B677))</f>
        <v/>
      </c>
      <c r="H677" s="36">
        <f>IF(B677="","",YEAR(B677))</f>
        <v/>
      </c>
      <c r="I677" s="37">
        <f>IF(D677="","",IFERROR(INDEX(Listas!$B$2:$B$18,MATCH(D677,Listas!$A$2:$A$18,0)),"Revisar"))</f>
        <v/>
      </c>
      <c r="J677" s="37">
        <f>IF(D677="","",IFERROR(INDEX(Listas!$C$2:$C$18,MATCH(D677,Listas!$A$2:$A$18,0))&amp;"",""))</f>
        <v/>
      </c>
      <c r="K677" s="8" t="n"/>
      <c r="L677" s="1" t="n"/>
    </row>
    <row r="678">
      <c r="A678" s="5" t="n"/>
      <c r="B678" s="38"/>
      <c r="C678" s="39"/>
      <c r="D678" s="39"/>
      <c r="E678" s="40"/>
      <c r="F678" s="41"/>
      <c r="G678" s="42">
        <f>IF(B678="","",MONTH(B678))</f>
        <v/>
      </c>
      <c r="H678" s="42">
        <f>IF(B678="","",YEAR(B678))</f>
        <v/>
      </c>
      <c r="I678" s="43">
        <f>IF(D678="","",IFERROR(INDEX(Listas!$B$2:$B$18,MATCH(D678,Listas!$A$2:$A$18,0)),"Revisar"))</f>
        <v/>
      </c>
      <c r="J678" s="43">
        <f>IF(D678="","",IFERROR(INDEX(Listas!$C$2:$C$18,MATCH(D678,Listas!$A$2:$A$18,0))&amp;"",""))</f>
        <v/>
      </c>
      <c r="K678" s="8" t="n"/>
      <c r="L678" s="1" t="n"/>
    </row>
    <row r="679">
      <c r="A679" s="5" t="n"/>
      <c r="B679" s="32"/>
      <c r="C679" s="33"/>
      <c r="D679" s="33"/>
      <c r="E679" s="34"/>
      <c r="F679" s="35"/>
      <c r="G679" s="36">
        <f>IF(B679="","",MONTH(B679))</f>
        <v/>
      </c>
      <c r="H679" s="36">
        <f>IF(B679="","",YEAR(B679))</f>
        <v/>
      </c>
      <c r="I679" s="37">
        <f>IF(D679="","",IFERROR(INDEX(Listas!$B$2:$B$18,MATCH(D679,Listas!$A$2:$A$18,0)),"Revisar"))</f>
        <v/>
      </c>
      <c r="J679" s="37">
        <f>IF(D679="","",IFERROR(INDEX(Listas!$C$2:$C$18,MATCH(D679,Listas!$A$2:$A$18,0))&amp;"",""))</f>
        <v/>
      </c>
      <c r="K679" s="8" t="n"/>
      <c r="L679" s="1" t="n"/>
    </row>
    <row r="680">
      <c r="A680" s="5" t="n"/>
      <c r="B680" s="38"/>
      <c r="C680" s="39"/>
      <c r="D680" s="39"/>
      <c r="E680" s="40"/>
      <c r="F680" s="41"/>
      <c r="G680" s="42">
        <f>IF(B680="","",MONTH(B680))</f>
        <v/>
      </c>
      <c r="H680" s="42">
        <f>IF(B680="","",YEAR(B680))</f>
        <v/>
      </c>
      <c r="I680" s="43">
        <f>IF(D680="","",IFERROR(INDEX(Listas!$B$2:$B$18,MATCH(D680,Listas!$A$2:$A$18,0)),"Revisar"))</f>
        <v/>
      </c>
      <c r="J680" s="43">
        <f>IF(D680="","",IFERROR(INDEX(Listas!$C$2:$C$18,MATCH(D680,Listas!$A$2:$A$18,0))&amp;"",""))</f>
        <v/>
      </c>
      <c r="K680" s="8" t="n"/>
      <c r="L680" s="1" t="n"/>
    </row>
    <row r="681">
      <c r="A681" s="5" t="n"/>
      <c r="B681" s="32"/>
      <c r="C681" s="33"/>
      <c r="D681" s="33"/>
      <c r="E681" s="34"/>
      <c r="F681" s="35"/>
      <c r="G681" s="36">
        <f>IF(B681="","",MONTH(B681))</f>
        <v/>
      </c>
      <c r="H681" s="36">
        <f>IF(B681="","",YEAR(B681))</f>
        <v/>
      </c>
      <c r="I681" s="37">
        <f>IF(D681="","",IFERROR(INDEX(Listas!$B$2:$B$18,MATCH(D681,Listas!$A$2:$A$18,0)),"Revisar"))</f>
        <v/>
      </c>
      <c r="J681" s="37">
        <f>IF(D681="","",IFERROR(INDEX(Listas!$C$2:$C$18,MATCH(D681,Listas!$A$2:$A$18,0))&amp;"",""))</f>
        <v/>
      </c>
      <c r="K681" s="8" t="n"/>
      <c r="L681" s="1" t="n"/>
    </row>
    <row r="682">
      <c r="A682" s="5" t="n"/>
      <c r="B682" s="38"/>
      <c r="C682" s="39"/>
      <c r="D682" s="39"/>
      <c r="E682" s="40"/>
      <c r="F682" s="41"/>
      <c r="G682" s="42">
        <f>IF(B682="","",MONTH(B682))</f>
        <v/>
      </c>
      <c r="H682" s="42">
        <f>IF(B682="","",YEAR(B682))</f>
        <v/>
      </c>
      <c r="I682" s="43">
        <f>IF(D682="","",IFERROR(INDEX(Listas!$B$2:$B$18,MATCH(D682,Listas!$A$2:$A$18,0)),"Revisar"))</f>
        <v/>
      </c>
      <c r="J682" s="43">
        <f>IF(D682="","",IFERROR(INDEX(Listas!$C$2:$C$18,MATCH(D682,Listas!$A$2:$A$18,0))&amp;"",""))</f>
        <v/>
      </c>
      <c r="K682" s="8" t="n"/>
      <c r="L682" s="1" t="n"/>
    </row>
    <row r="683">
      <c r="A683" s="5" t="n"/>
      <c r="B683" s="32"/>
      <c r="C683" s="33"/>
      <c r="D683" s="33"/>
      <c r="E683" s="34"/>
      <c r="F683" s="35"/>
      <c r="G683" s="36">
        <f>IF(B683="","",MONTH(B683))</f>
        <v/>
      </c>
      <c r="H683" s="36">
        <f>IF(B683="","",YEAR(B683))</f>
        <v/>
      </c>
      <c r="I683" s="37">
        <f>IF(D683="","",IFERROR(INDEX(Listas!$B$2:$B$18,MATCH(D683,Listas!$A$2:$A$18,0)),"Revisar"))</f>
        <v/>
      </c>
      <c r="J683" s="37">
        <f>IF(D683="","",IFERROR(INDEX(Listas!$C$2:$C$18,MATCH(D683,Listas!$A$2:$A$18,0))&amp;"",""))</f>
        <v/>
      </c>
      <c r="K683" s="8" t="n"/>
      <c r="L683" s="1" t="n"/>
    </row>
    <row r="684">
      <c r="A684" s="5" t="n"/>
      <c r="B684" s="38"/>
      <c r="C684" s="39"/>
      <c r="D684" s="39"/>
      <c r="E684" s="40"/>
      <c r="F684" s="41"/>
      <c r="G684" s="42">
        <f>IF(B684="","",MONTH(B684))</f>
        <v/>
      </c>
      <c r="H684" s="42">
        <f>IF(B684="","",YEAR(B684))</f>
        <v/>
      </c>
      <c r="I684" s="43">
        <f>IF(D684="","",IFERROR(INDEX(Listas!$B$2:$B$18,MATCH(D684,Listas!$A$2:$A$18,0)),"Revisar"))</f>
        <v/>
      </c>
      <c r="J684" s="43">
        <f>IF(D684="","",IFERROR(INDEX(Listas!$C$2:$C$18,MATCH(D684,Listas!$A$2:$A$18,0))&amp;"",""))</f>
        <v/>
      </c>
      <c r="K684" s="8" t="n"/>
      <c r="L684" s="1" t="n"/>
    </row>
    <row r="685">
      <c r="A685" s="5" t="n"/>
      <c r="B685" s="32"/>
      <c r="C685" s="33"/>
      <c r="D685" s="33"/>
      <c r="E685" s="34"/>
      <c r="F685" s="35"/>
      <c r="G685" s="36">
        <f>IF(B685="","",MONTH(B685))</f>
        <v/>
      </c>
      <c r="H685" s="36">
        <f>IF(B685="","",YEAR(B685))</f>
        <v/>
      </c>
      <c r="I685" s="37">
        <f>IF(D685="","",IFERROR(INDEX(Listas!$B$2:$B$18,MATCH(D685,Listas!$A$2:$A$18,0)),"Revisar"))</f>
        <v/>
      </c>
      <c r="J685" s="37">
        <f>IF(D685="","",IFERROR(INDEX(Listas!$C$2:$C$18,MATCH(D685,Listas!$A$2:$A$18,0))&amp;"",""))</f>
        <v/>
      </c>
      <c r="K685" s="8" t="n"/>
      <c r="L685" s="1" t="n"/>
    </row>
    <row r="686">
      <c r="A686" s="5" t="n"/>
      <c r="B686" s="38"/>
      <c r="C686" s="39"/>
      <c r="D686" s="39"/>
      <c r="E686" s="40"/>
      <c r="F686" s="41"/>
      <c r="G686" s="42">
        <f>IF(B686="","",MONTH(B686))</f>
        <v/>
      </c>
      <c r="H686" s="42">
        <f>IF(B686="","",YEAR(B686))</f>
        <v/>
      </c>
      <c r="I686" s="43">
        <f>IF(D686="","",IFERROR(INDEX(Listas!$B$2:$B$18,MATCH(D686,Listas!$A$2:$A$18,0)),"Revisar"))</f>
        <v/>
      </c>
      <c r="J686" s="43">
        <f>IF(D686="","",IFERROR(INDEX(Listas!$C$2:$C$18,MATCH(D686,Listas!$A$2:$A$18,0))&amp;"",""))</f>
        <v/>
      </c>
      <c r="K686" s="8" t="n"/>
      <c r="L686" s="1" t="n"/>
    </row>
    <row r="687">
      <c r="A687" s="5" t="n"/>
      <c r="B687" s="32"/>
      <c r="C687" s="33"/>
      <c r="D687" s="33"/>
      <c r="E687" s="34"/>
      <c r="F687" s="35"/>
      <c r="G687" s="36">
        <f>IF(B687="","",MONTH(B687))</f>
        <v/>
      </c>
      <c r="H687" s="36">
        <f>IF(B687="","",YEAR(B687))</f>
        <v/>
      </c>
      <c r="I687" s="37">
        <f>IF(D687="","",IFERROR(INDEX(Listas!$B$2:$B$18,MATCH(D687,Listas!$A$2:$A$18,0)),"Revisar"))</f>
        <v/>
      </c>
      <c r="J687" s="37">
        <f>IF(D687="","",IFERROR(INDEX(Listas!$C$2:$C$18,MATCH(D687,Listas!$A$2:$A$18,0))&amp;"",""))</f>
        <v/>
      </c>
      <c r="K687" s="8" t="n"/>
      <c r="L687" s="1" t="n"/>
    </row>
    <row r="688">
      <c r="A688" s="5" t="n"/>
      <c r="B688" s="38"/>
      <c r="C688" s="39"/>
      <c r="D688" s="39"/>
      <c r="E688" s="40"/>
      <c r="F688" s="41"/>
      <c r="G688" s="42">
        <f>IF(B688="","",MONTH(B688))</f>
        <v/>
      </c>
      <c r="H688" s="42">
        <f>IF(B688="","",YEAR(B688))</f>
        <v/>
      </c>
      <c r="I688" s="43">
        <f>IF(D688="","",IFERROR(INDEX(Listas!$B$2:$B$18,MATCH(D688,Listas!$A$2:$A$18,0)),"Revisar"))</f>
        <v/>
      </c>
      <c r="J688" s="43">
        <f>IF(D688="","",IFERROR(INDEX(Listas!$C$2:$C$18,MATCH(D688,Listas!$A$2:$A$18,0))&amp;"",""))</f>
        <v/>
      </c>
      <c r="K688" s="8" t="n"/>
      <c r="L688" s="1" t="n"/>
    </row>
    <row r="689">
      <c r="A689" s="5" t="n"/>
      <c r="B689" s="32"/>
      <c r="C689" s="33"/>
      <c r="D689" s="33"/>
      <c r="E689" s="34"/>
      <c r="F689" s="35"/>
      <c r="G689" s="36">
        <f>IF(B689="","",MONTH(B689))</f>
        <v/>
      </c>
      <c r="H689" s="36">
        <f>IF(B689="","",YEAR(B689))</f>
        <v/>
      </c>
      <c r="I689" s="37">
        <f>IF(D689="","",IFERROR(INDEX(Listas!$B$2:$B$18,MATCH(D689,Listas!$A$2:$A$18,0)),"Revisar"))</f>
        <v/>
      </c>
      <c r="J689" s="37">
        <f>IF(D689="","",IFERROR(INDEX(Listas!$C$2:$C$18,MATCH(D689,Listas!$A$2:$A$18,0))&amp;"",""))</f>
        <v/>
      </c>
      <c r="K689" s="8" t="n"/>
      <c r="L689" s="1" t="n"/>
    </row>
    <row r="690">
      <c r="A690" s="5" t="n"/>
      <c r="B690" s="38"/>
      <c r="C690" s="39"/>
      <c r="D690" s="39"/>
      <c r="E690" s="40"/>
      <c r="F690" s="41"/>
      <c r="G690" s="42">
        <f>IF(B690="","",MONTH(B690))</f>
        <v/>
      </c>
      <c r="H690" s="42">
        <f>IF(B690="","",YEAR(B690))</f>
        <v/>
      </c>
      <c r="I690" s="43">
        <f>IF(D690="","",IFERROR(INDEX(Listas!$B$2:$B$18,MATCH(D690,Listas!$A$2:$A$18,0)),"Revisar"))</f>
        <v/>
      </c>
      <c r="J690" s="43">
        <f>IF(D690="","",IFERROR(INDEX(Listas!$C$2:$C$18,MATCH(D690,Listas!$A$2:$A$18,0))&amp;"",""))</f>
        <v/>
      </c>
      <c r="K690" s="8" t="n"/>
      <c r="L690" s="1" t="n"/>
    </row>
    <row r="691">
      <c r="A691" s="5" t="n"/>
      <c r="B691" s="32"/>
      <c r="C691" s="33"/>
      <c r="D691" s="33"/>
      <c r="E691" s="34"/>
      <c r="F691" s="35"/>
      <c r="G691" s="36">
        <f>IF(B691="","",MONTH(B691))</f>
        <v/>
      </c>
      <c r="H691" s="36">
        <f>IF(B691="","",YEAR(B691))</f>
        <v/>
      </c>
      <c r="I691" s="37">
        <f>IF(D691="","",IFERROR(INDEX(Listas!$B$2:$B$18,MATCH(D691,Listas!$A$2:$A$18,0)),"Revisar"))</f>
        <v/>
      </c>
      <c r="J691" s="37">
        <f>IF(D691="","",IFERROR(INDEX(Listas!$C$2:$C$18,MATCH(D691,Listas!$A$2:$A$18,0))&amp;"",""))</f>
        <v/>
      </c>
      <c r="K691" s="8" t="n"/>
      <c r="L691" s="1" t="n"/>
    </row>
    <row r="692">
      <c r="A692" s="5" t="n"/>
      <c r="B692" s="38"/>
      <c r="C692" s="39"/>
      <c r="D692" s="39"/>
      <c r="E692" s="40"/>
      <c r="F692" s="41"/>
      <c r="G692" s="42">
        <f>IF(B692="","",MONTH(B692))</f>
        <v/>
      </c>
      <c r="H692" s="42">
        <f>IF(B692="","",YEAR(B692))</f>
        <v/>
      </c>
      <c r="I692" s="43">
        <f>IF(D692="","",IFERROR(INDEX(Listas!$B$2:$B$18,MATCH(D692,Listas!$A$2:$A$18,0)),"Revisar"))</f>
        <v/>
      </c>
      <c r="J692" s="43">
        <f>IF(D692="","",IFERROR(INDEX(Listas!$C$2:$C$18,MATCH(D692,Listas!$A$2:$A$18,0))&amp;"",""))</f>
        <v/>
      </c>
      <c r="K692" s="8" t="n"/>
      <c r="L692" s="1" t="n"/>
    </row>
    <row r="693">
      <c r="A693" s="5" t="n"/>
      <c r="B693" s="32"/>
      <c r="C693" s="33"/>
      <c r="D693" s="33"/>
      <c r="E693" s="34"/>
      <c r="F693" s="35"/>
      <c r="G693" s="36">
        <f>IF(B693="","",MONTH(B693))</f>
        <v/>
      </c>
      <c r="H693" s="36">
        <f>IF(B693="","",YEAR(B693))</f>
        <v/>
      </c>
      <c r="I693" s="37">
        <f>IF(D693="","",IFERROR(INDEX(Listas!$B$2:$B$18,MATCH(D693,Listas!$A$2:$A$18,0)),"Revisar"))</f>
        <v/>
      </c>
      <c r="J693" s="37">
        <f>IF(D693="","",IFERROR(INDEX(Listas!$C$2:$C$18,MATCH(D693,Listas!$A$2:$A$18,0))&amp;"",""))</f>
        <v/>
      </c>
      <c r="K693" s="8" t="n"/>
      <c r="L693" s="1" t="n"/>
    </row>
    <row r="694">
      <c r="A694" s="5" t="n"/>
      <c r="B694" s="38"/>
      <c r="C694" s="39"/>
      <c r="D694" s="39"/>
      <c r="E694" s="40"/>
      <c r="F694" s="41"/>
      <c r="G694" s="42">
        <f>IF(B694="","",MONTH(B694))</f>
        <v/>
      </c>
      <c r="H694" s="42">
        <f>IF(B694="","",YEAR(B694))</f>
        <v/>
      </c>
      <c r="I694" s="43">
        <f>IF(D694="","",IFERROR(INDEX(Listas!$B$2:$B$18,MATCH(D694,Listas!$A$2:$A$18,0)),"Revisar"))</f>
        <v/>
      </c>
      <c r="J694" s="43">
        <f>IF(D694="","",IFERROR(INDEX(Listas!$C$2:$C$18,MATCH(D694,Listas!$A$2:$A$18,0))&amp;"",""))</f>
        <v/>
      </c>
      <c r="K694" s="8" t="n"/>
      <c r="L694" s="1" t="n"/>
    </row>
    <row r="695">
      <c r="A695" s="5" t="n"/>
      <c r="B695" s="32"/>
      <c r="C695" s="33"/>
      <c r="D695" s="33"/>
      <c r="E695" s="34"/>
      <c r="F695" s="35"/>
      <c r="G695" s="36">
        <f>IF(B695="","",MONTH(B695))</f>
        <v/>
      </c>
      <c r="H695" s="36">
        <f>IF(B695="","",YEAR(B695))</f>
        <v/>
      </c>
      <c r="I695" s="37">
        <f>IF(D695="","",IFERROR(INDEX(Listas!$B$2:$B$18,MATCH(D695,Listas!$A$2:$A$18,0)),"Revisar"))</f>
        <v/>
      </c>
      <c r="J695" s="37">
        <f>IF(D695="","",IFERROR(INDEX(Listas!$C$2:$C$18,MATCH(D695,Listas!$A$2:$A$18,0))&amp;"",""))</f>
        <v/>
      </c>
      <c r="K695" s="8" t="n"/>
      <c r="L695" s="1" t="n"/>
    </row>
    <row r="696">
      <c r="A696" s="5" t="n"/>
      <c r="B696" s="38"/>
      <c r="C696" s="39"/>
      <c r="D696" s="39"/>
      <c r="E696" s="40"/>
      <c r="F696" s="41"/>
      <c r="G696" s="42">
        <f>IF(B696="","",MONTH(B696))</f>
        <v/>
      </c>
      <c r="H696" s="42">
        <f>IF(B696="","",YEAR(B696))</f>
        <v/>
      </c>
      <c r="I696" s="43">
        <f>IF(D696="","",IFERROR(INDEX(Listas!$B$2:$B$18,MATCH(D696,Listas!$A$2:$A$18,0)),"Revisar"))</f>
        <v/>
      </c>
      <c r="J696" s="43">
        <f>IF(D696="","",IFERROR(INDEX(Listas!$C$2:$C$18,MATCH(D696,Listas!$A$2:$A$18,0))&amp;"",""))</f>
        <v/>
      </c>
      <c r="K696" s="8" t="n"/>
      <c r="L696" s="1" t="n"/>
    </row>
    <row r="697">
      <c r="A697" s="5" t="n"/>
      <c r="B697" s="32"/>
      <c r="C697" s="33"/>
      <c r="D697" s="33"/>
      <c r="E697" s="34"/>
      <c r="F697" s="35"/>
      <c r="G697" s="36">
        <f>IF(B697="","",MONTH(B697))</f>
        <v/>
      </c>
      <c r="H697" s="36">
        <f>IF(B697="","",YEAR(B697))</f>
        <v/>
      </c>
      <c r="I697" s="37">
        <f>IF(D697="","",IFERROR(INDEX(Listas!$B$2:$B$18,MATCH(D697,Listas!$A$2:$A$18,0)),"Revisar"))</f>
        <v/>
      </c>
      <c r="J697" s="37">
        <f>IF(D697="","",IFERROR(INDEX(Listas!$C$2:$C$18,MATCH(D697,Listas!$A$2:$A$18,0))&amp;"",""))</f>
        <v/>
      </c>
      <c r="K697" s="8" t="n"/>
      <c r="L697" s="1" t="n"/>
    </row>
    <row r="698">
      <c r="A698" s="5" t="n"/>
      <c r="B698" s="38"/>
      <c r="C698" s="39"/>
      <c r="D698" s="39"/>
      <c r="E698" s="40"/>
      <c r="F698" s="41"/>
      <c r="G698" s="42">
        <f>IF(B698="","",MONTH(B698))</f>
        <v/>
      </c>
      <c r="H698" s="42">
        <f>IF(B698="","",YEAR(B698))</f>
        <v/>
      </c>
      <c r="I698" s="43">
        <f>IF(D698="","",IFERROR(INDEX(Listas!$B$2:$B$18,MATCH(D698,Listas!$A$2:$A$18,0)),"Revisar"))</f>
        <v/>
      </c>
      <c r="J698" s="43">
        <f>IF(D698="","",IFERROR(INDEX(Listas!$C$2:$C$18,MATCH(D698,Listas!$A$2:$A$18,0))&amp;"",""))</f>
        <v/>
      </c>
      <c r="K698" s="8" t="n"/>
      <c r="L698" s="1" t="n"/>
    </row>
    <row r="699">
      <c r="A699" s="5" t="n"/>
      <c r="B699" s="32"/>
      <c r="C699" s="33"/>
      <c r="D699" s="33"/>
      <c r="E699" s="34"/>
      <c r="F699" s="35"/>
      <c r="G699" s="36">
        <f>IF(B699="","",MONTH(B699))</f>
        <v/>
      </c>
      <c r="H699" s="36">
        <f>IF(B699="","",YEAR(B699))</f>
        <v/>
      </c>
      <c r="I699" s="37">
        <f>IF(D699="","",IFERROR(INDEX(Listas!$B$2:$B$18,MATCH(D699,Listas!$A$2:$A$18,0)),"Revisar"))</f>
        <v/>
      </c>
      <c r="J699" s="37">
        <f>IF(D699="","",IFERROR(INDEX(Listas!$C$2:$C$18,MATCH(D699,Listas!$A$2:$A$18,0))&amp;"",""))</f>
        <v/>
      </c>
      <c r="K699" s="8" t="n"/>
      <c r="L699" s="1" t="n"/>
    </row>
    <row r="700">
      <c r="A700" s="5" t="n"/>
      <c r="B700" s="38"/>
      <c r="C700" s="39"/>
      <c r="D700" s="39"/>
      <c r="E700" s="40"/>
      <c r="F700" s="41"/>
      <c r="G700" s="42">
        <f>IF(B700="","",MONTH(B700))</f>
        <v/>
      </c>
      <c r="H700" s="42">
        <f>IF(B700="","",YEAR(B700))</f>
        <v/>
      </c>
      <c r="I700" s="43">
        <f>IF(D700="","",IFERROR(INDEX(Listas!$B$2:$B$18,MATCH(D700,Listas!$A$2:$A$18,0)),"Revisar"))</f>
        <v/>
      </c>
      <c r="J700" s="43">
        <f>IF(D700="","",IFERROR(INDEX(Listas!$C$2:$C$18,MATCH(D700,Listas!$A$2:$A$18,0))&amp;"",""))</f>
        <v/>
      </c>
      <c r="K700" s="8" t="n"/>
      <c r="L700" s="1" t="n"/>
    </row>
    <row r="701">
      <c r="A701" s="5" t="n"/>
      <c r="B701" s="32"/>
      <c r="C701" s="33"/>
      <c r="D701" s="33"/>
      <c r="E701" s="34"/>
      <c r="F701" s="35"/>
      <c r="G701" s="36">
        <f>IF(B701="","",MONTH(B701))</f>
        <v/>
      </c>
      <c r="H701" s="36">
        <f>IF(B701="","",YEAR(B701))</f>
        <v/>
      </c>
      <c r="I701" s="37">
        <f>IF(D701="","",IFERROR(INDEX(Listas!$B$2:$B$18,MATCH(D701,Listas!$A$2:$A$18,0)),"Revisar"))</f>
        <v/>
      </c>
      <c r="J701" s="37">
        <f>IF(D701="","",IFERROR(INDEX(Listas!$C$2:$C$18,MATCH(D701,Listas!$A$2:$A$18,0))&amp;"",""))</f>
        <v/>
      </c>
      <c r="K701" s="8" t="n"/>
      <c r="L701" s="1" t="n"/>
    </row>
    <row r="702">
      <c r="A702" s="5" t="n"/>
      <c r="B702" s="38"/>
      <c r="C702" s="39"/>
      <c r="D702" s="39"/>
      <c r="E702" s="40"/>
      <c r="F702" s="41"/>
      <c r="G702" s="42">
        <f>IF(B702="","",MONTH(B702))</f>
        <v/>
      </c>
      <c r="H702" s="42">
        <f>IF(B702="","",YEAR(B702))</f>
        <v/>
      </c>
      <c r="I702" s="43">
        <f>IF(D702="","",IFERROR(INDEX(Listas!$B$2:$B$18,MATCH(D702,Listas!$A$2:$A$18,0)),"Revisar"))</f>
        <v/>
      </c>
      <c r="J702" s="43">
        <f>IF(D702="","",IFERROR(INDEX(Listas!$C$2:$C$18,MATCH(D702,Listas!$A$2:$A$18,0))&amp;"",""))</f>
        <v/>
      </c>
      <c r="K702" s="8" t="n"/>
      <c r="L702" s="1" t="n"/>
    </row>
    <row r="703">
      <c r="A703" s="5" t="n"/>
      <c r="B703" s="32"/>
      <c r="C703" s="33"/>
      <c r="D703" s="33"/>
      <c r="E703" s="34"/>
      <c r="F703" s="35"/>
      <c r="G703" s="36">
        <f>IF(B703="","",MONTH(B703))</f>
        <v/>
      </c>
      <c r="H703" s="36">
        <f>IF(B703="","",YEAR(B703))</f>
        <v/>
      </c>
      <c r="I703" s="37">
        <f>IF(D703="","",IFERROR(INDEX(Listas!$B$2:$B$18,MATCH(D703,Listas!$A$2:$A$18,0)),"Revisar"))</f>
        <v/>
      </c>
      <c r="J703" s="37">
        <f>IF(D703="","",IFERROR(INDEX(Listas!$C$2:$C$18,MATCH(D703,Listas!$A$2:$A$18,0))&amp;"",""))</f>
        <v/>
      </c>
      <c r="K703" s="8" t="n"/>
      <c r="L703" s="1" t="n"/>
    </row>
    <row r="704">
      <c r="A704" s="5" t="n"/>
      <c r="B704" s="38"/>
      <c r="C704" s="39"/>
      <c r="D704" s="39"/>
      <c r="E704" s="40"/>
      <c r="F704" s="41"/>
      <c r="G704" s="42">
        <f>IF(B704="","",MONTH(B704))</f>
        <v/>
      </c>
      <c r="H704" s="42">
        <f>IF(B704="","",YEAR(B704))</f>
        <v/>
      </c>
      <c r="I704" s="43">
        <f>IF(D704="","",IFERROR(INDEX(Listas!$B$2:$B$18,MATCH(D704,Listas!$A$2:$A$18,0)),"Revisar"))</f>
        <v/>
      </c>
      <c r="J704" s="43">
        <f>IF(D704="","",IFERROR(INDEX(Listas!$C$2:$C$18,MATCH(D704,Listas!$A$2:$A$18,0))&amp;"",""))</f>
        <v/>
      </c>
      <c r="K704" s="8" t="n"/>
      <c r="L704" s="1" t="n"/>
    </row>
    <row r="705">
      <c r="A705" s="5" t="n"/>
      <c r="B705" s="32"/>
      <c r="C705" s="33"/>
      <c r="D705" s="33"/>
      <c r="E705" s="34"/>
      <c r="F705" s="35"/>
      <c r="G705" s="36">
        <f>IF(B705="","",MONTH(B705))</f>
        <v/>
      </c>
      <c r="H705" s="36">
        <f>IF(B705="","",YEAR(B705))</f>
        <v/>
      </c>
      <c r="I705" s="37">
        <f>IF(D705="","",IFERROR(INDEX(Listas!$B$2:$B$18,MATCH(D705,Listas!$A$2:$A$18,0)),"Revisar"))</f>
        <v/>
      </c>
      <c r="J705" s="37">
        <f>IF(D705="","",IFERROR(INDEX(Listas!$C$2:$C$18,MATCH(D705,Listas!$A$2:$A$18,0))&amp;"",""))</f>
        <v/>
      </c>
      <c r="K705" s="8" t="n"/>
      <c r="L705" s="1" t="n"/>
    </row>
    <row r="706">
      <c r="A706" s="5" t="n"/>
      <c r="B706" s="38"/>
      <c r="C706" s="39"/>
      <c r="D706" s="39"/>
      <c r="E706" s="40"/>
      <c r="F706" s="41"/>
      <c r="G706" s="42">
        <f>IF(B706="","",MONTH(B706))</f>
        <v/>
      </c>
      <c r="H706" s="42">
        <f>IF(B706="","",YEAR(B706))</f>
        <v/>
      </c>
      <c r="I706" s="43">
        <f>IF(D706="","",IFERROR(INDEX(Listas!$B$2:$B$18,MATCH(D706,Listas!$A$2:$A$18,0)),"Revisar"))</f>
        <v/>
      </c>
      <c r="J706" s="43">
        <f>IF(D706="","",IFERROR(INDEX(Listas!$C$2:$C$18,MATCH(D706,Listas!$A$2:$A$18,0))&amp;"",""))</f>
        <v/>
      </c>
      <c r="K706" s="8" t="n"/>
      <c r="L706" s="1" t="n"/>
    </row>
    <row r="707">
      <c r="A707" s="5" t="n"/>
      <c r="B707" s="32"/>
      <c r="C707" s="33"/>
      <c r="D707" s="33"/>
      <c r="E707" s="34"/>
      <c r="F707" s="35"/>
      <c r="G707" s="36">
        <f>IF(B707="","",MONTH(B707))</f>
        <v/>
      </c>
      <c r="H707" s="36">
        <f>IF(B707="","",YEAR(B707))</f>
        <v/>
      </c>
      <c r="I707" s="37">
        <f>IF(D707="","",IFERROR(INDEX(Listas!$B$2:$B$18,MATCH(D707,Listas!$A$2:$A$18,0)),"Revisar"))</f>
        <v/>
      </c>
      <c r="J707" s="37">
        <f>IF(D707="","",IFERROR(INDEX(Listas!$C$2:$C$18,MATCH(D707,Listas!$A$2:$A$18,0))&amp;"",""))</f>
        <v/>
      </c>
      <c r="K707" s="8" t="n"/>
      <c r="L707" s="1" t="n"/>
    </row>
    <row r="708">
      <c r="A708" s="5" t="n"/>
      <c r="B708" s="38"/>
      <c r="C708" s="39"/>
      <c r="D708" s="39"/>
      <c r="E708" s="40"/>
      <c r="F708" s="41"/>
      <c r="G708" s="42">
        <f>IF(B708="","",MONTH(B708))</f>
        <v/>
      </c>
      <c r="H708" s="42">
        <f>IF(B708="","",YEAR(B708))</f>
        <v/>
      </c>
      <c r="I708" s="43">
        <f>IF(D708="","",IFERROR(INDEX(Listas!$B$2:$B$18,MATCH(D708,Listas!$A$2:$A$18,0)),"Revisar"))</f>
        <v/>
      </c>
      <c r="J708" s="43">
        <f>IF(D708="","",IFERROR(INDEX(Listas!$C$2:$C$18,MATCH(D708,Listas!$A$2:$A$18,0))&amp;"",""))</f>
        <v/>
      </c>
      <c r="K708" s="8" t="n"/>
      <c r="L708" s="1" t="n"/>
    </row>
    <row r="709">
      <c r="A709" s="5" t="n"/>
      <c r="B709" s="32"/>
      <c r="C709" s="33"/>
      <c r="D709" s="33"/>
      <c r="E709" s="34"/>
      <c r="F709" s="35"/>
      <c r="G709" s="36">
        <f>IF(B709="","",MONTH(B709))</f>
        <v/>
      </c>
      <c r="H709" s="36">
        <f>IF(B709="","",YEAR(B709))</f>
        <v/>
      </c>
      <c r="I709" s="37">
        <f>IF(D709="","",IFERROR(INDEX(Listas!$B$2:$B$18,MATCH(D709,Listas!$A$2:$A$18,0)),"Revisar"))</f>
        <v/>
      </c>
      <c r="J709" s="37">
        <f>IF(D709="","",IFERROR(INDEX(Listas!$C$2:$C$18,MATCH(D709,Listas!$A$2:$A$18,0))&amp;"",""))</f>
        <v/>
      </c>
      <c r="K709" s="8" t="n"/>
      <c r="L709" s="1" t="n"/>
    </row>
    <row r="710">
      <c r="A710" s="5" t="n"/>
      <c r="B710" s="38"/>
      <c r="C710" s="39"/>
      <c r="D710" s="39"/>
      <c r="E710" s="40"/>
      <c r="F710" s="41"/>
      <c r="G710" s="42">
        <f>IF(B710="","",MONTH(B710))</f>
        <v/>
      </c>
      <c r="H710" s="42">
        <f>IF(B710="","",YEAR(B710))</f>
        <v/>
      </c>
      <c r="I710" s="43">
        <f>IF(D710="","",IFERROR(INDEX(Listas!$B$2:$B$18,MATCH(D710,Listas!$A$2:$A$18,0)),"Revisar"))</f>
        <v/>
      </c>
      <c r="J710" s="43">
        <f>IF(D710="","",IFERROR(INDEX(Listas!$C$2:$C$18,MATCH(D710,Listas!$A$2:$A$18,0))&amp;"",""))</f>
        <v/>
      </c>
      <c r="K710" s="8" t="n"/>
      <c r="L710" s="1" t="n"/>
    </row>
    <row r="711">
      <c r="A711" s="5" t="n"/>
      <c r="B711" s="32"/>
      <c r="C711" s="33"/>
      <c r="D711" s="33"/>
      <c r="E711" s="34"/>
      <c r="F711" s="35"/>
      <c r="G711" s="36">
        <f>IF(B711="","",MONTH(B711))</f>
        <v/>
      </c>
      <c r="H711" s="36">
        <f>IF(B711="","",YEAR(B711))</f>
        <v/>
      </c>
      <c r="I711" s="37">
        <f>IF(D711="","",IFERROR(INDEX(Listas!$B$2:$B$18,MATCH(D711,Listas!$A$2:$A$18,0)),"Revisar"))</f>
        <v/>
      </c>
      <c r="J711" s="37">
        <f>IF(D711="","",IFERROR(INDEX(Listas!$C$2:$C$18,MATCH(D711,Listas!$A$2:$A$18,0))&amp;"",""))</f>
        <v/>
      </c>
      <c r="K711" s="8" t="n"/>
      <c r="L711" s="1" t="n"/>
    </row>
    <row r="712">
      <c r="A712" s="5" t="n"/>
      <c r="B712" s="38"/>
      <c r="C712" s="39"/>
      <c r="D712" s="39"/>
      <c r="E712" s="40"/>
      <c r="F712" s="41"/>
      <c r="G712" s="42">
        <f>IF(B712="","",MONTH(B712))</f>
        <v/>
      </c>
      <c r="H712" s="42">
        <f>IF(B712="","",YEAR(B712))</f>
        <v/>
      </c>
      <c r="I712" s="43">
        <f>IF(D712="","",IFERROR(INDEX(Listas!$B$2:$B$18,MATCH(D712,Listas!$A$2:$A$18,0)),"Revisar"))</f>
        <v/>
      </c>
      <c r="J712" s="43">
        <f>IF(D712="","",IFERROR(INDEX(Listas!$C$2:$C$18,MATCH(D712,Listas!$A$2:$A$18,0))&amp;"",""))</f>
        <v/>
      </c>
      <c r="K712" s="8" t="n"/>
      <c r="L712" s="1" t="n"/>
    </row>
    <row r="713">
      <c r="A713" s="5" t="n"/>
      <c r="B713" s="32"/>
      <c r="C713" s="33"/>
      <c r="D713" s="33"/>
      <c r="E713" s="34"/>
      <c r="F713" s="35"/>
      <c r="G713" s="36">
        <f>IF(B713="","",MONTH(B713))</f>
        <v/>
      </c>
      <c r="H713" s="36">
        <f>IF(B713="","",YEAR(B713))</f>
        <v/>
      </c>
      <c r="I713" s="37">
        <f>IF(D713="","",IFERROR(INDEX(Listas!$B$2:$B$18,MATCH(D713,Listas!$A$2:$A$18,0)),"Revisar"))</f>
        <v/>
      </c>
      <c r="J713" s="37">
        <f>IF(D713="","",IFERROR(INDEX(Listas!$C$2:$C$18,MATCH(D713,Listas!$A$2:$A$18,0))&amp;"",""))</f>
        <v/>
      </c>
      <c r="K713" s="8" t="n"/>
      <c r="L713" s="1" t="n"/>
    </row>
    <row r="714">
      <c r="A714" s="5" t="n"/>
      <c r="B714" s="38"/>
      <c r="C714" s="39"/>
      <c r="D714" s="39"/>
      <c r="E714" s="40"/>
      <c r="F714" s="41"/>
      <c r="G714" s="42">
        <f>IF(B714="","",MONTH(B714))</f>
        <v/>
      </c>
      <c r="H714" s="42">
        <f>IF(B714="","",YEAR(B714))</f>
        <v/>
      </c>
      <c r="I714" s="43">
        <f>IF(D714="","",IFERROR(INDEX(Listas!$B$2:$B$18,MATCH(D714,Listas!$A$2:$A$18,0)),"Revisar"))</f>
        <v/>
      </c>
      <c r="J714" s="43">
        <f>IF(D714="","",IFERROR(INDEX(Listas!$C$2:$C$18,MATCH(D714,Listas!$A$2:$A$18,0))&amp;"",""))</f>
        <v/>
      </c>
      <c r="K714" s="8" t="n"/>
      <c r="L714" s="1" t="n"/>
    </row>
    <row r="715">
      <c r="A715" s="5" t="n"/>
      <c r="B715" s="32"/>
      <c r="C715" s="33"/>
      <c r="D715" s="33"/>
      <c r="E715" s="34"/>
      <c r="F715" s="35"/>
      <c r="G715" s="36">
        <f>IF(B715="","",MONTH(B715))</f>
        <v/>
      </c>
      <c r="H715" s="36">
        <f>IF(B715="","",YEAR(B715))</f>
        <v/>
      </c>
      <c r="I715" s="37">
        <f>IF(D715="","",IFERROR(INDEX(Listas!$B$2:$B$18,MATCH(D715,Listas!$A$2:$A$18,0)),"Revisar"))</f>
        <v/>
      </c>
      <c r="J715" s="37">
        <f>IF(D715="","",IFERROR(INDEX(Listas!$C$2:$C$18,MATCH(D715,Listas!$A$2:$A$18,0))&amp;"",""))</f>
        <v/>
      </c>
      <c r="K715" s="8" t="n"/>
      <c r="L715" s="1" t="n"/>
    </row>
    <row r="716">
      <c r="A716" s="5" t="n"/>
      <c r="B716" s="38"/>
      <c r="C716" s="39"/>
      <c r="D716" s="39"/>
      <c r="E716" s="40"/>
      <c r="F716" s="41"/>
      <c r="G716" s="42">
        <f>IF(B716="","",MONTH(B716))</f>
        <v/>
      </c>
      <c r="H716" s="42">
        <f>IF(B716="","",YEAR(B716))</f>
        <v/>
      </c>
      <c r="I716" s="43">
        <f>IF(D716="","",IFERROR(INDEX(Listas!$B$2:$B$18,MATCH(D716,Listas!$A$2:$A$18,0)),"Revisar"))</f>
        <v/>
      </c>
      <c r="J716" s="43">
        <f>IF(D716="","",IFERROR(INDEX(Listas!$C$2:$C$18,MATCH(D716,Listas!$A$2:$A$18,0))&amp;"",""))</f>
        <v/>
      </c>
      <c r="K716" s="8" t="n"/>
      <c r="L716" s="1" t="n"/>
    </row>
    <row r="717">
      <c r="A717" s="5" t="n"/>
      <c r="B717" s="32"/>
      <c r="C717" s="33"/>
      <c r="D717" s="33"/>
      <c r="E717" s="34"/>
      <c r="F717" s="35"/>
      <c r="G717" s="36">
        <f>IF(B717="","",MONTH(B717))</f>
        <v/>
      </c>
      <c r="H717" s="36">
        <f>IF(B717="","",YEAR(B717))</f>
        <v/>
      </c>
      <c r="I717" s="37">
        <f>IF(D717="","",IFERROR(INDEX(Listas!$B$2:$B$18,MATCH(D717,Listas!$A$2:$A$18,0)),"Revisar"))</f>
        <v/>
      </c>
      <c r="J717" s="37">
        <f>IF(D717="","",IFERROR(INDEX(Listas!$C$2:$C$18,MATCH(D717,Listas!$A$2:$A$18,0))&amp;"",""))</f>
        <v/>
      </c>
      <c r="K717" s="8" t="n"/>
      <c r="L717" s="1" t="n"/>
    </row>
    <row r="718">
      <c r="A718" s="5" t="n"/>
      <c r="B718" s="38"/>
      <c r="C718" s="39"/>
      <c r="D718" s="39"/>
      <c r="E718" s="40"/>
      <c r="F718" s="41"/>
      <c r="G718" s="42">
        <f>IF(B718="","",MONTH(B718))</f>
        <v/>
      </c>
      <c r="H718" s="42">
        <f>IF(B718="","",YEAR(B718))</f>
        <v/>
      </c>
      <c r="I718" s="43">
        <f>IF(D718="","",IFERROR(INDEX(Listas!$B$2:$B$18,MATCH(D718,Listas!$A$2:$A$18,0)),"Revisar"))</f>
        <v/>
      </c>
      <c r="J718" s="43">
        <f>IF(D718="","",IFERROR(INDEX(Listas!$C$2:$C$18,MATCH(D718,Listas!$A$2:$A$18,0))&amp;"",""))</f>
        <v/>
      </c>
      <c r="K718" s="8" t="n"/>
      <c r="L718" s="1" t="n"/>
    </row>
    <row r="719">
      <c r="A719" s="5" t="n"/>
      <c r="B719" s="32"/>
      <c r="C719" s="33"/>
      <c r="D719" s="33"/>
      <c r="E719" s="34"/>
      <c r="F719" s="35"/>
      <c r="G719" s="36">
        <f>IF(B719="","",MONTH(B719))</f>
        <v/>
      </c>
      <c r="H719" s="36">
        <f>IF(B719="","",YEAR(B719))</f>
        <v/>
      </c>
      <c r="I719" s="37">
        <f>IF(D719="","",IFERROR(INDEX(Listas!$B$2:$B$18,MATCH(D719,Listas!$A$2:$A$18,0)),"Revisar"))</f>
        <v/>
      </c>
      <c r="J719" s="37">
        <f>IF(D719="","",IFERROR(INDEX(Listas!$C$2:$C$18,MATCH(D719,Listas!$A$2:$A$18,0))&amp;"",""))</f>
        <v/>
      </c>
      <c r="K719" s="8" t="n"/>
      <c r="L719" s="1" t="n"/>
    </row>
    <row r="720">
      <c r="A720" s="5" t="n"/>
      <c r="B720" s="38"/>
      <c r="C720" s="39"/>
      <c r="D720" s="39"/>
      <c r="E720" s="40"/>
      <c r="F720" s="41"/>
      <c r="G720" s="42">
        <f>IF(B720="","",MONTH(B720))</f>
        <v/>
      </c>
      <c r="H720" s="42">
        <f>IF(B720="","",YEAR(B720))</f>
        <v/>
      </c>
      <c r="I720" s="43">
        <f>IF(D720="","",IFERROR(INDEX(Listas!$B$2:$B$18,MATCH(D720,Listas!$A$2:$A$18,0)),"Revisar"))</f>
        <v/>
      </c>
      <c r="J720" s="43">
        <f>IF(D720="","",IFERROR(INDEX(Listas!$C$2:$C$18,MATCH(D720,Listas!$A$2:$A$18,0))&amp;"",""))</f>
        <v/>
      </c>
      <c r="K720" s="8" t="n"/>
      <c r="L720" s="1" t="n"/>
    </row>
    <row r="721">
      <c r="A721" s="5" t="n"/>
      <c r="B721" s="32"/>
      <c r="C721" s="33"/>
      <c r="D721" s="33"/>
      <c r="E721" s="34"/>
      <c r="F721" s="35"/>
      <c r="G721" s="36">
        <f>IF(B721="","",MONTH(B721))</f>
        <v/>
      </c>
      <c r="H721" s="36">
        <f>IF(B721="","",YEAR(B721))</f>
        <v/>
      </c>
      <c r="I721" s="37">
        <f>IF(D721="","",IFERROR(INDEX(Listas!$B$2:$B$18,MATCH(D721,Listas!$A$2:$A$18,0)),"Revisar"))</f>
        <v/>
      </c>
      <c r="J721" s="37">
        <f>IF(D721="","",IFERROR(INDEX(Listas!$C$2:$C$18,MATCH(D721,Listas!$A$2:$A$18,0))&amp;"",""))</f>
        <v/>
      </c>
      <c r="K721" s="8" t="n"/>
      <c r="L721" s="1" t="n"/>
    </row>
    <row r="722">
      <c r="A722" s="5" t="n"/>
      <c r="B722" s="38"/>
      <c r="C722" s="39"/>
      <c r="D722" s="39"/>
      <c r="E722" s="40"/>
      <c r="F722" s="41"/>
      <c r="G722" s="42">
        <f>IF(B722="","",MONTH(B722))</f>
        <v/>
      </c>
      <c r="H722" s="42">
        <f>IF(B722="","",YEAR(B722))</f>
        <v/>
      </c>
      <c r="I722" s="43">
        <f>IF(D722="","",IFERROR(INDEX(Listas!$B$2:$B$18,MATCH(D722,Listas!$A$2:$A$18,0)),"Revisar"))</f>
        <v/>
      </c>
      <c r="J722" s="43">
        <f>IF(D722="","",IFERROR(INDEX(Listas!$C$2:$C$18,MATCH(D722,Listas!$A$2:$A$18,0))&amp;"",""))</f>
        <v/>
      </c>
      <c r="K722" s="8" t="n"/>
      <c r="L722" s="1" t="n"/>
    </row>
    <row r="723">
      <c r="A723" s="5" t="n"/>
      <c r="B723" s="32"/>
      <c r="C723" s="33"/>
      <c r="D723" s="33"/>
      <c r="E723" s="34"/>
      <c r="F723" s="35"/>
      <c r="G723" s="36">
        <f>IF(B723="","",MONTH(B723))</f>
        <v/>
      </c>
      <c r="H723" s="36">
        <f>IF(B723="","",YEAR(B723))</f>
        <v/>
      </c>
      <c r="I723" s="37">
        <f>IF(D723="","",IFERROR(INDEX(Listas!$B$2:$B$18,MATCH(D723,Listas!$A$2:$A$18,0)),"Revisar"))</f>
        <v/>
      </c>
      <c r="J723" s="37">
        <f>IF(D723="","",IFERROR(INDEX(Listas!$C$2:$C$18,MATCH(D723,Listas!$A$2:$A$18,0))&amp;"",""))</f>
        <v/>
      </c>
      <c r="K723" s="8" t="n"/>
      <c r="L723" s="1" t="n"/>
    </row>
    <row r="724">
      <c r="A724" s="5" t="n"/>
      <c r="B724" s="38"/>
      <c r="C724" s="39"/>
      <c r="D724" s="39"/>
      <c r="E724" s="40"/>
      <c r="F724" s="41"/>
      <c r="G724" s="42">
        <f>IF(B724="","",MONTH(B724))</f>
        <v/>
      </c>
      <c r="H724" s="42">
        <f>IF(B724="","",YEAR(B724))</f>
        <v/>
      </c>
      <c r="I724" s="43">
        <f>IF(D724="","",IFERROR(INDEX(Listas!$B$2:$B$18,MATCH(D724,Listas!$A$2:$A$18,0)),"Revisar"))</f>
        <v/>
      </c>
      <c r="J724" s="43">
        <f>IF(D724="","",IFERROR(INDEX(Listas!$C$2:$C$18,MATCH(D724,Listas!$A$2:$A$18,0))&amp;"",""))</f>
        <v/>
      </c>
      <c r="K724" s="8" t="n"/>
      <c r="L724" s="1" t="n"/>
    </row>
    <row r="725">
      <c r="A725" s="5" t="n"/>
      <c r="B725" s="32"/>
      <c r="C725" s="33"/>
      <c r="D725" s="33"/>
      <c r="E725" s="34"/>
      <c r="F725" s="35"/>
      <c r="G725" s="36">
        <f>IF(B725="","",MONTH(B725))</f>
        <v/>
      </c>
      <c r="H725" s="36">
        <f>IF(B725="","",YEAR(B725))</f>
        <v/>
      </c>
      <c r="I725" s="37">
        <f>IF(D725="","",IFERROR(INDEX(Listas!$B$2:$B$18,MATCH(D725,Listas!$A$2:$A$18,0)),"Revisar"))</f>
        <v/>
      </c>
      <c r="J725" s="37">
        <f>IF(D725="","",IFERROR(INDEX(Listas!$C$2:$C$18,MATCH(D725,Listas!$A$2:$A$18,0))&amp;"",""))</f>
        <v/>
      </c>
      <c r="K725" s="8" t="n"/>
      <c r="L725" s="1" t="n"/>
    </row>
    <row r="726">
      <c r="A726" s="5" t="n"/>
      <c r="B726" s="38"/>
      <c r="C726" s="39"/>
      <c r="D726" s="39"/>
      <c r="E726" s="40"/>
      <c r="F726" s="41"/>
      <c r="G726" s="42">
        <f>IF(B726="","",MONTH(B726))</f>
        <v/>
      </c>
      <c r="H726" s="42">
        <f>IF(B726="","",YEAR(B726))</f>
        <v/>
      </c>
      <c r="I726" s="43">
        <f>IF(D726="","",IFERROR(INDEX(Listas!$B$2:$B$18,MATCH(D726,Listas!$A$2:$A$18,0)),"Revisar"))</f>
        <v/>
      </c>
      <c r="J726" s="43">
        <f>IF(D726="","",IFERROR(INDEX(Listas!$C$2:$C$18,MATCH(D726,Listas!$A$2:$A$18,0))&amp;"",""))</f>
        <v/>
      </c>
      <c r="K726" s="8" t="n"/>
      <c r="L726" s="1" t="n"/>
    </row>
    <row r="727">
      <c r="A727" s="5" t="n"/>
      <c r="B727" s="32"/>
      <c r="C727" s="33"/>
      <c r="D727" s="33"/>
      <c r="E727" s="34"/>
      <c r="F727" s="35"/>
      <c r="G727" s="36">
        <f>IF(B727="","",MONTH(B727))</f>
        <v/>
      </c>
      <c r="H727" s="36">
        <f>IF(B727="","",YEAR(B727))</f>
        <v/>
      </c>
      <c r="I727" s="37">
        <f>IF(D727="","",IFERROR(INDEX(Listas!$B$2:$B$18,MATCH(D727,Listas!$A$2:$A$18,0)),"Revisar"))</f>
        <v/>
      </c>
      <c r="J727" s="37">
        <f>IF(D727="","",IFERROR(INDEX(Listas!$C$2:$C$18,MATCH(D727,Listas!$A$2:$A$18,0))&amp;"",""))</f>
        <v/>
      </c>
      <c r="K727" s="8" t="n"/>
      <c r="L727" s="1" t="n"/>
    </row>
    <row r="728">
      <c r="A728" s="5" t="n"/>
      <c r="B728" s="38"/>
      <c r="C728" s="39"/>
      <c r="D728" s="39"/>
      <c r="E728" s="40"/>
      <c r="F728" s="41"/>
      <c r="G728" s="42">
        <f>IF(B728="","",MONTH(B728))</f>
        <v/>
      </c>
      <c r="H728" s="42">
        <f>IF(B728="","",YEAR(B728))</f>
        <v/>
      </c>
      <c r="I728" s="43">
        <f>IF(D728="","",IFERROR(INDEX(Listas!$B$2:$B$18,MATCH(D728,Listas!$A$2:$A$18,0)),"Revisar"))</f>
        <v/>
      </c>
      <c r="J728" s="43">
        <f>IF(D728="","",IFERROR(INDEX(Listas!$C$2:$C$18,MATCH(D728,Listas!$A$2:$A$18,0))&amp;"",""))</f>
        <v/>
      </c>
      <c r="K728" s="8" t="n"/>
      <c r="L728" s="1" t="n"/>
    </row>
    <row r="729">
      <c r="A729" s="5" t="n"/>
      <c r="B729" s="32"/>
      <c r="C729" s="33"/>
      <c r="D729" s="33"/>
      <c r="E729" s="34"/>
      <c r="F729" s="35"/>
      <c r="G729" s="36">
        <f>IF(B729="","",MONTH(B729))</f>
        <v/>
      </c>
      <c r="H729" s="36">
        <f>IF(B729="","",YEAR(B729))</f>
        <v/>
      </c>
      <c r="I729" s="37">
        <f>IF(D729="","",IFERROR(INDEX(Listas!$B$2:$B$18,MATCH(D729,Listas!$A$2:$A$18,0)),"Revisar"))</f>
        <v/>
      </c>
      <c r="J729" s="37">
        <f>IF(D729="","",IFERROR(INDEX(Listas!$C$2:$C$18,MATCH(D729,Listas!$A$2:$A$18,0))&amp;"",""))</f>
        <v/>
      </c>
      <c r="K729" s="8" t="n"/>
      <c r="L729" s="1" t="n"/>
    </row>
    <row r="730">
      <c r="A730" s="5" t="n"/>
      <c r="B730" s="38"/>
      <c r="C730" s="39"/>
      <c r="D730" s="39"/>
      <c r="E730" s="40"/>
      <c r="F730" s="41"/>
      <c r="G730" s="42">
        <f>IF(B730="","",MONTH(B730))</f>
        <v/>
      </c>
      <c r="H730" s="42">
        <f>IF(B730="","",YEAR(B730))</f>
        <v/>
      </c>
      <c r="I730" s="43">
        <f>IF(D730="","",IFERROR(INDEX(Listas!$B$2:$B$18,MATCH(D730,Listas!$A$2:$A$18,0)),"Revisar"))</f>
        <v/>
      </c>
      <c r="J730" s="43">
        <f>IF(D730="","",IFERROR(INDEX(Listas!$C$2:$C$18,MATCH(D730,Listas!$A$2:$A$18,0))&amp;"",""))</f>
        <v/>
      </c>
      <c r="K730" s="8" t="n"/>
      <c r="L730" s="1" t="n"/>
    </row>
    <row r="731">
      <c r="A731" s="5" t="n"/>
      <c r="B731" s="32"/>
      <c r="C731" s="33"/>
      <c r="D731" s="33"/>
      <c r="E731" s="34"/>
      <c r="F731" s="35"/>
      <c r="G731" s="36">
        <f>IF(B731="","",MONTH(B731))</f>
        <v/>
      </c>
      <c r="H731" s="36">
        <f>IF(B731="","",YEAR(B731))</f>
        <v/>
      </c>
      <c r="I731" s="37">
        <f>IF(D731="","",IFERROR(INDEX(Listas!$B$2:$B$18,MATCH(D731,Listas!$A$2:$A$18,0)),"Revisar"))</f>
        <v/>
      </c>
      <c r="J731" s="37">
        <f>IF(D731="","",IFERROR(INDEX(Listas!$C$2:$C$18,MATCH(D731,Listas!$A$2:$A$18,0))&amp;"",""))</f>
        <v/>
      </c>
      <c r="K731" s="8" t="n"/>
      <c r="L731" s="1" t="n"/>
    </row>
    <row r="732">
      <c r="A732" s="5" t="n"/>
      <c r="B732" s="38"/>
      <c r="C732" s="39"/>
      <c r="D732" s="39"/>
      <c r="E732" s="40"/>
      <c r="F732" s="41"/>
      <c r="G732" s="42">
        <f>IF(B732="","",MONTH(B732))</f>
        <v/>
      </c>
      <c r="H732" s="42">
        <f>IF(B732="","",YEAR(B732))</f>
        <v/>
      </c>
      <c r="I732" s="43">
        <f>IF(D732="","",IFERROR(INDEX(Listas!$B$2:$B$18,MATCH(D732,Listas!$A$2:$A$18,0)),"Revisar"))</f>
        <v/>
      </c>
      <c r="J732" s="43">
        <f>IF(D732="","",IFERROR(INDEX(Listas!$C$2:$C$18,MATCH(D732,Listas!$A$2:$A$18,0))&amp;"",""))</f>
        <v/>
      </c>
      <c r="K732" s="8" t="n"/>
      <c r="L732" s="1" t="n"/>
    </row>
    <row r="733">
      <c r="A733" s="5" t="n"/>
      <c r="B733" s="32"/>
      <c r="C733" s="33"/>
      <c r="D733" s="33"/>
      <c r="E733" s="34"/>
      <c r="F733" s="35"/>
      <c r="G733" s="36">
        <f>IF(B733="","",MONTH(B733))</f>
        <v/>
      </c>
      <c r="H733" s="36">
        <f>IF(B733="","",YEAR(B733))</f>
        <v/>
      </c>
      <c r="I733" s="37">
        <f>IF(D733="","",IFERROR(INDEX(Listas!$B$2:$B$18,MATCH(D733,Listas!$A$2:$A$18,0)),"Revisar"))</f>
        <v/>
      </c>
      <c r="J733" s="37">
        <f>IF(D733="","",IFERROR(INDEX(Listas!$C$2:$C$18,MATCH(D733,Listas!$A$2:$A$18,0))&amp;"",""))</f>
        <v/>
      </c>
      <c r="K733" s="8" t="n"/>
      <c r="L733" s="1" t="n"/>
    </row>
    <row r="734">
      <c r="A734" s="5" t="n"/>
      <c r="B734" s="38"/>
      <c r="C734" s="39"/>
      <c r="D734" s="39"/>
      <c r="E734" s="40"/>
      <c r="F734" s="41"/>
      <c r="G734" s="42">
        <f>IF(B734="","",MONTH(B734))</f>
        <v/>
      </c>
      <c r="H734" s="42">
        <f>IF(B734="","",YEAR(B734))</f>
        <v/>
      </c>
      <c r="I734" s="43">
        <f>IF(D734="","",IFERROR(INDEX(Listas!$B$2:$B$18,MATCH(D734,Listas!$A$2:$A$18,0)),"Revisar"))</f>
        <v/>
      </c>
      <c r="J734" s="43">
        <f>IF(D734="","",IFERROR(INDEX(Listas!$C$2:$C$18,MATCH(D734,Listas!$A$2:$A$18,0))&amp;"",""))</f>
        <v/>
      </c>
      <c r="K734" s="8" t="n"/>
      <c r="L734" s="1" t="n"/>
    </row>
    <row r="735">
      <c r="A735" s="5" t="n"/>
      <c r="B735" s="32"/>
      <c r="C735" s="33"/>
      <c r="D735" s="33"/>
      <c r="E735" s="34"/>
      <c r="F735" s="35"/>
      <c r="G735" s="36">
        <f>IF(B735="","",MONTH(B735))</f>
        <v/>
      </c>
      <c r="H735" s="36">
        <f>IF(B735="","",YEAR(B735))</f>
        <v/>
      </c>
      <c r="I735" s="37">
        <f>IF(D735="","",IFERROR(INDEX(Listas!$B$2:$B$18,MATCH(D735,Listas!$A$2:$A$18,0)),"Revisar"))</f>
        <v/>
      </c>
      <c r="J735" s="37">
        <f>IF(D735="","",IFERROR(INDEX(Listas!$C$2:$C$18,MATCH(D735,Listas!$A$2:$A$18,0))&amp;"",""))</f>
        <v/>
      </c>
      <c r="K735" s="8" t="n"/>
      <c r="L735" s="1" t="n"/>
    </row>
    <row r="736">
      <c r="A736" s="5" t="n"/>
      <c r="B736" s="38"/>
      <c r="C736" s="39"/>
      <c r="D736" s="39"/>
      <c r="E736" s="40"/>
      <c r="F736" s="41"/>
      <c r="G736" s="42">
        <f>IF(B736="","",MONTH(B736))</f>
        <v/>
      </c>
      <c r="H736" s="42">
        <f>IF(B736="","",YEAR(B736))</f>
        <v/>
      </c>
      <c r="I736" s="43">
        <f>IF(D736="","",IFERROR(INDEX(Listas!$B$2:$B$18,MATCH(D736,Listas!$A$2:$A$18,0)),"Revisar"))</f>
        <v/>
      </c>
      <c r="J736" s="43">
        <f>IF(D736="","",IFERROR(INDEX(Listas!$C$2:$C$18,MATCH(D736,Listas!$A$2:$A$18,0))&amp;"",""))</f>
        <v/>
      </c>
      <c r="K736" s="8" t="n"/>
      <c r="L736" s="1" t="n"/>
    </row>
    <row r="737">
      <c r="A737" s="5" t="n"/>
      <c r="B737" s="32"/>
      <c r="C737" s="33"/>
      <c r="D737" s="33"/>
      <c r="E737" s="34"/>
      <c r="F737" s="35"/>
      <c r="G737" s="36">
        <f>IF(B737="","",MONTH(B737))</f>
        <v/>
      </c>
      <c r="H737" s="36">
        <f>IF(B737="","",YEAR(B737))</f>
        <v/>
      </c>
      <c r="I737" s="37">
        <f>IF(D737="","",IFERROR(INDEX(Listas!$B$2:$B$18,MATCH(D737,Listas!$A$2:$A$18,0)),"Revisar"))</f>
        <v/>
      </c>
      <c r="J737" s="37">
        <f>IF(D737="","",IFERROR(INDEX(Listas!$C$2:$C$18,MATCH(D737,Listas!$A$2:$A$18,0))&amp;"",""))</f>
        <v/>
      </c>
      <c r="K737" s="8" t="n"/>
      <c r="L737" s="1" t="n"/>
    </row>
    <row r="738">
      <c r="A738" s="5" t="n"/>
      <c r="B738" s="38"/>
      <c r="C738" s="39"/>
      <c r="D738" s="39"/>
      <c r="E738" s="40"/>
      <c r="F738" s="41"/>
      <c r="G738" s="42">
        <f>IF(B738="","",MONTH(B738))</f>
        <v/>
      </c>
      <c r="H738" s="42">
        <f>IF(B738="","",YEAR(B738))</f>
        <v/>
      </c>
      <c r="I738" s="43">
        <f>IF(D738="","",IFERROR(INDEX(Listas!$B$2:$B$18,MATCH(D738,Listas!$A$2:$A$18,0)),"Revisar"))</f>
        <v/>
      </c>
      <c r="J738" s="43">
        <f>IF(D738="","",IFERROR(INDEX(Listas!$C$2:$C$18,MATCH(D738,Listas!$A$2:$A$18,0))&amp;"",""))</f>
        <v/>
      </c>
      <c r="K738" s="8" t="n"/>
      <c r="L738" s="1" t="n"/>
    </row>
    <row r="739">
      <c r="A739" s="5" t="n"/>
      <c r="B739" s="32"/>
      <c r="C739" s="33"/>
      <c r="D739" s="33"/>
      <c r="E739" s="34"/>
      <c r="F739" s="35"/>
      <c r="G739" s="36">
        <f>IF(B739="","",MONTH(B739))</f>
        <v/>
      </c>
      <c r="H739" s="36">
        <f>IF(B739="","",YEAR(B739))</f>
        <v/>
      </c>
      <c r="I739" s="37">
        <f>IF(D739="","",IFERROR(INDEX(Listas!$B$2:$B$18,MATCH(D739,Listas!$A$2:$A$18,0)),"Revisar"))</f>
        <v/>
      </c>
      <c r="J739" s="37">
        <f>IF(D739="","",IFERROR(INDEX(Listas!$C$2:$C$18,MATCH(D739,Listas!$A$2:$A$18,0))&amp;"",""))</f>
        <v/>
      </c>
      <c r="K739" s="8" t="n"/>
      <c r="L739" s="1" t="n"/>
    </row>
    <row r="740">
      <c r="A740" s="5" t="n"/>
      <c r="B740" s="38"/>
      <c r="C740" s="39"/>
      <c r="D740" s="39"/>
      <c r="E740" s="40"/>
      <c r="F740" s="41"/>
      <c r="G740" s="42">
        <f>IF(B740="","",MONTH(B740))</f>
        <v/>
      </c>
      <c r="H740" s="42">
        <f>IF(B740="","",YEAR(B740))</f>
        <v/>
      </c>
      <c r="I740" s="43">
        <f>IF(D740="","",IFERROR(INDEX(Listas!$B$2:$B$18,MATCH(D740,Listas!$A$2:$A$18,0)),"Revisar"))</f>
        <v/>
      </c>
      <c r="J740" s="43">
        <f>IF(D740="","",IFERROR(INDEX(Listas!$C$2:$C$18,MATCH(D740,Listas!$A$2:$A$18,0))&amp;"",""))</f>
        <v/>
      </c>
      <c r="K740" s="8" t="n"/>
      <c r="L740" s="1" t="n"/>
    </row>
    <row r="741">
      <c r="A741" s="5" t="n"/>
      <c r="B741" s="32"/>
      <c r="C741" s="33"/>
      <c r="D741" s="33"/>
      <c r="E741" s="34"/>
      <c r="F741" s="35"/>
      <c r="G741" s="36">
        <f>IF(B741="","",MONTH(B741))</f>
        <v/>
      </c>
      <c r="H741" s="36">
        <f>IF(B741="","",YEAR(B741))</f>
        <v/>
      </c>
      <c r="I741" s="37">
        <f>IF(D741="","",IFERROR(INDEX(Listas!$B$2:$B$18,MATCH(D741,Listas!$A$2:$A$18,0)),"Revisar"))</f>
        <v/>
      </c>
      <c r="J741" s="37">
        <f>IF(D741="","",IFERROR(INDEX(Listas!$C$2:$C$18,MATCH(D741,Listas!$A$2:$A$18,0))&amp;"",""))</f>
        <v/>
      </c>
      <c r="K741" s="8" t="n"/>
      <c r="L741" s="1" t="n"/>
    </row>
    <row r="742">
      <c r="A742" s="5" t="n"/>
      <c r="B742" s="38"/>
      <c r="C742" s="39"/>
      <c r="D742" s="39"/>
      <c r="E742" s="40"/>
      <c r="F742" s="41"/>
      <c r="G742" s="42">
        <f>IF(B742="","",MONTH(B742))</f>
        <v/>
      </c>
      <c r="H742" s="42">
        <f>IF(B742="","",YEAR(B742))</f>
        <v/>
      </c>
      <c r="I742" s="43">
        <f>IF(D742="","",IFERROR(INDEX(Listas!$B$2:$B$18,MATCH(D742,Listas!$A$2:$A$18,0)),"Revisar"))</f>
        <v/>
      </c>
      <c r="J742" s="43">
        <f>IF(D742="","",IFERROR(INDEX(Listas!$C$2:$C$18,MATCH(D742,Listas!$A$2:$A$18,0))&amp;"",""))</f>
        <v/>
      </c>
      <c r="K742" s="8" t="n"/>
      <c r="L742" s="1" t="n"/>
    </row>
    <row r="743">
      <c r="A743" s="5" t="n"/>
      <c r="B743" s="32"/>
      <c r="C743" s="33"/>
      <c r="D743" s="33"/>
      <c r="E743" s="34"/>
      <c r="F743" s="35"/>
      <c r="G743" s="36">
        <f>IF(B743="","",MONTH(B743))</f>
        <v/>
      </c>
      <c r="H743" s="36">
        <f>IF(B743="","",YEAR(B743))</f>
        <v/>
      </c>
      <c r="I743" s="37">
        <f>IF(D743="","",IFERROR(INDEX(Listas!$B$2:$B$18,MATCH(D743,Listas!$A$2:$A$18,0)),"Revisar"))</f>
        <v/>
      </c>
      <c r="J743" s="37">
        <f>IF(D743="","",IFERROR(INDEX(Listas!$C$2:$C$18,MATCH(D743,Listas!$A$2:$A$18,0))&amp;"",""))</f>
        <v/>
      </c>
      <c r="K743" s="8" t="n"/>
      <c r="L743" s="1" t="n"/>
    </row>
    <row r="744">
      <c r="A744" s="5" t="n"/>
      <c r="B744" s="38"/>
      <c r="C744" s="39"/>
      <c r="D744" s="39"/>
      <c r="E744" s="40"/>
      <c r="F744" s="41"/>
      <c r="G744" s="42">
        <f>IF(B744="","",MONTH(B744))</f>
        <v/>
      </c>
      <c r="H744" s="42">
        <f>IF(B744="","",YEAR(B744))</f>
        <v/>
      </c>
      <c r="I744" s="43">
        <f>IF(D744="","",IFERROR(INDEX(Listas!$B$2:$B$18,MATCH(D744,Listas!$A$2:$A$18,0)),"Revisar"))</f>
        <v/>
      </c>
      <c r="J744" s="43">
        <f>IF(D744="","",IFERROR(INDEX(Listas!$C$2:$C$18,MATCH(D744,Listas!$A$2:$A$18,0))&amp;"",""))</f>
        <v/>
      </c>
      <c r="K744" s="8" t="n"/>
      <c r="L744" s="1" t="n"/>
    </row>
    <row r="745">
      <c r="A745" s="5" t="n"/>
      <c r="B745" s="32"/>
      <c r="C745" s="33"/>
      <c r="D745" s="33"/>
      <c r="E745" s="34"/>
      <c r="F745" s="35"/>
      <c r="G745" s="36">
        <f>IF(B745="","",MONTH(B745))</f>
        <v/>
      </c>
      <c r="H745" s="36">
        <f>IF(B745="","",YEAR(B745))</f>
        <v/>
      </c>
      <c r="I745" s="37">
        <f>IF(D745="","",IFERROR(INDEX(Listas!$B$2:$B$18,MATCH(D745,Listas!$A$2:$A$18,0)),"Revisar"))</f>
        <v/>
      </c>
      <c r="J745" s="37">
        <f>IF(D745="","",IFERROR(INDEX(Listas!$C$2:$C$18,MATCH(D745,Listas!$A$2:$A$18,0))&amp;"",""))</f>
        <v/>
      </c>
      <c r="K745" s="8" t="n"/>
      <c r="L745" s="1" t="n"/>
    </row>
    <row r="746">
      <c r="A746" s="5" t="n"/>
      <c r="B746" s="38"/>
      <c r="C746" s="39"/>
      <c r="D746" s="39"/>
      <c r="E746" s="40"/>
      <c r="F746" s="41"/>
      <c r="G746" s="42">
        <f>IF(B746="","",MONTH(B746))</f>
        <v/>
      </c>
      <c r="H746" s="42">
        <f>IF(B746="","",YEAR(B746))</f>
        <v/>
      </c>
      <c r="I746" s="43">
        <f>IF(D746="","",IFERROR(INDEX(Listas!$B$2:$B$18,MATCH(D746,Listas!$A$2:$A$18,0)),"Revisar"))</f>
        <v/>
      </c>
      <c r="J746" s="43">
        <f>IF(D746="","",IFERROR(INDEX(Listas!$C$2:$C$18,MATCH(D746,Listas!$A$2:$A$18,0))&amp;"",""))</f>
        <v/>
      </c>
      <c r="K746" s="8" t="n"/>
      <c r="L746" s="1" t="n"/>
    </row>
    <row r="747">
      <c r="A747" s="5" t="n"/>
      <c r="B747" s="32"/>
      <c r="C747" s="33"/>
      <c r="D747" s="33"/>
      <c r="E747" s="34"/>
      <c r="F747" s="35"/>
      <c r="G747" s="36">
        <f>IF(B747="","",MONTH(B747))</f>
        <v/>
      </c>
      <c r="H747" s="36">
        <f>IF(B747="","",YEAR(B747))</f>
        <v/>
      </c>
      <c r="I747" s="37">
        <f>IF(D747="","",IFERROR(INDEX(Listas!$B$2:$B$18,MATCH(D747,Listas!$A$2:$A$18,0)),"Revisar"))</f>
        <v/>
      </c>
      <c r="J747" s="37">
        <f>IF(D747="","",IFERROR(INDEX(Listas!$C$2:$C$18,MATCH(D747,Listas!$A$2:$A$18,0))&amp;"",""))</f>
        <v/>
      </c>
      <c r="K747" s="8" t="n"/>
      <c r="L747" s="1" t="n"/>
    </row>
    <row r="748">
      <c r="A748" s="5" t="n"/>
      <c r="B748" s="38"/>
      <c r="C748" s="39"/>
      <c r="D748" s="39"/>
      <c r="E748" s="40"/>
      <c r="F748" s="41"/>
      <c r="G748" s="42">
        <f>IF(B748="","",MONTH(B748))</f>
        <v/>
      </c>
      <c r="H748" s="42">
        <f>IF(B748="","",YEAR(B748))</f>
        <v/>
      </c>
      <c r="I748" s="43">
        <f>IF(D748="","",IFERROR(INDEX(Listas!$B$2:$B$18,MATCH(D748,Listas!$A$2:$A$18,0)),"Revisar"))</f>
        <v/>
      </c>
      <c r="J748" s="43">
        <f>IF(D748="","",IFERROR(INDEX(Listas!$C$2:$C$18,MATCH(D748,Listas!$A$2:$A$18,0))&amp;"",""))</f>
        <v/>
      </c>
      <c r="K748" s="8" t="n"/>
      <c r="L748" s="1" t="n"/>
    </row>
    <row r="749">
      <c r="A749" s="5" t="n"/>
      <c r="B749" s="32"/>
      <c r="C749" s="33"/>
      <c r="D749" s="33"/>
      <c r="E749" s="34"/>
      <c r="F749" s="35"/>
      <c r="G749" s="36">
        <f>IF(B749="","",MONTH(B749))</f>
        <v/>
      </c>
      <c r="H749" s="36">
        <f>IF(B749="","",YEAR(B749))</f>
        <v/>
      </c>
      <c r="I749" s="37">
        <f>IF(D749="","",IFERROR(INDEX(Listas!$B$2:$B$18,MATCH(D749,Listas!$A$2:$A$18,0)),"Revisar"))</f>
        <v/>
      </c>
      <c r="J749" s="37">
        <f>IF(D749="","",IFERROR(INDEX(Listas!$C$2:$C$18,MATCH(D749,Listas!$A$2:$A$18,0))&amp;"",""))</f>
        <v/>
      </c>
      <c r="K749" s="8" t="n"/>
      <c r="L749" s="1" t="n"/>
    </row>
    <row r="750">
      <c r="A750" s="5" t="n"/>
      <c r="B750" s="38"/>
      <c r="C750" s="39"/>
      <c r="D750" s="39"/>
      <c r="E750" s="40"/>
      <c r="F750" s="41"/>
      <c r="G750" s="42">
        <f>IF(B750="","",MONTH(B750))</f>
        <v/>
      </c>
      <c r="H750" s="42">
        <f>IF(B750="","",YEAR(B750))</f>
        <v/>
      </c>
      <c r="I750" s="43">
        <f>IF(D750="","",IFERROR(INDEX(Listas!$B$2:$B$18,MATCH(D750,Listas!$A$2:$A$18,0)),"Revisar"))</f>
        <v/>
      </c>
      <c r="J750" s="43">
        <f>IF(D750="","",IFERROR(INDEX(Listas!$C$2:$C$18,MATCH(D750,Listas!$A$2:$A$18,0))&amp;"",""))</f>
        <v/>
      </c>
      <c r="K750" s="8" t="n"/>
      <c r="L750" s="1" t="n"/>
    </row>
    <row r="751">
      <c r="A751" s="5" t="n"/>
      <c r="B751" s="32"/>
      <c r="C751" s="33"/>
      <c r="D751" s="33"/>
      <c r="E751" s="34"/>
      <c r="F751" s="35"/>
      <c r="G751" s="36">
        <f>IF(B751="","",MONTH(B751))</f>
        <v/>
      </c>
      <c r="H751" s="36">
        <f>IF(B751="","",YEAR(B751))</f>
        <v/>
      </c>
      <c r="I751" s="37">
        <f>IF(D751="","",IFERROR(INDEX(Listas!$B$2:$B$18,MATCH(D751,Listas!$A$2:$A$18,0)),"Revisar"))</f>
        <v/>
      </c>
      <c r="J751" s="37">
        <f>IF(D751="","",IFERROR(INDEX(Listas!$C$2:$C$18,MATCH(D751,Listas!$A$2:$A$18,0))&amp;"",""))</f>
        <v/>
      </c>
      <c r="K751" s="8" t="n"/>
      <c r="L751" s="1" t="n"/>
    </row>
    <row r="752">
      <c r="A752" s="5" t="n"/>
      <c r="B752" s="38"/>
      <c r="C752" s="39"/>
      <c r="D752" s="39"/>
      <c r="E752" s="40"/>
      <c r="F752" s="41"/>
      <c r="G752" s="42">
        <f>IF(B752="","",MONTH(B752))</f>
        <v/>
      </c>
      <c r="H752" s="42">
        <f>IF(B752="","",YEAR(B752))</f>
        <v/>
      </c>
      <c r="I752" s="43">
        <f>IF(D752="","",IFERROR(INDEX(Listas!$B$2:$B$18,MATCH(D752,Listas!$A$2:$A$18,0)),"Revisar"))</f>
        <v/>
      </c>
      <c r="J752" s="43">
        <f>IF(D752="","",IFERROR(INDEX(Listas!$C$2:$C$18,MATCH(D752,Listas!$A$2:$A$18,0))&amp;"",""))</f>
        <v/>
      </c>
      <c r="K752" s="8" t="n"/>
      <c r="L752" s="1" t="n"/>
    </row>
    <row r="753">
      <c r="A753" s="5" t="n"/>
      <c r="B753" s="32"/>
      <c r="C753" s="33"/>
      <c r="D753" s="33"/>
      <c r="E753" s="34"/>
      <c r="F753" s="35"/>
      <c r="G753" s="36">
        <f>IF(B753="","",MONTH(B753))</f>
        <v/>
      </c>
      <c r="H753" s="36">
        <f>IF(B753="","",YEAR(B753))</f>
        <v/>
      </c>
      <c r="I753" s="37">
        <f>IF(D753="","",IFERROR(INDEX(Listas!$B$2:$B$18,MATCH(D753,Listas!$A$2:$A$18,0)),"Revisar"))</f>
        <v/>
      </c>
      <c r="J753" s="37">
        <f>IF(D753="","",IFERROR(INDEX(Listas!$C$2:$C$18,MATCH(D753,Listas!$A$2:$A$18,0))&amp;"",""))</f>
        <v/>
      </c>
      <c r="K753" s="8" t="n"/>
      <c r="L753" s="1" t="n"/>
    </row>
    <row r="754">
      <c r="A754" s="5" t="n"/>
      <c r="B754" s="38"/>
      <c r="C754" s="39"/>
      <c r="D754" s="39"/>
      <c r="E754" s="40"/>
      <c r="F754" s="41"/>
      <c r="G754" s="42">
        <f>IF(B754="","",MONTH(B754))</f>
        <v/>
      </c>
      <c r="H754" s="42">
        <f>IF(B754="","",YEAR(B754))</f>
        <v/>
      </c>
      <c r="I754" s="43">
        <f>IF(D754="","",IFERROR(INDEX(Listas!$B$2:$B$18,MATCH(D754,Listas!$A$2:$A$18,0)),"Revisar"))</f>
        <v/>
      </c>
      <c r="J754" s="43">
        <f>IF(D754="","",IFERROR(INDEX(Listas!$C$2:$C$18,MATCH(D754,Listas!$A$2:$A$18,0))&amp;"",""))</f>
        <v/>
      </c>
      <c r="K754" s="8" t="n"/>
      <c r="L754" s="1" t="n"/>
    </row>
    <row r="755">
      <c r="A755" s="5" t="n"/>
      <c r="B755" s="32"/>
      <c r="C755" s="33"/>
      <c r="D755" s="33"/>
      <c r="E755" s="34"/>
      <c r="F755" s="35"/>
      <c r="G755" s="36">
        <f>IF(B755="","",MONTH(B755))</f>
        <v/>
      </c>
      <c r="H755" s="36">
        <f>IF(B755="","",YEAR(B755))</f>
        <v/>
      </c>
      <c r="I755" s="37">
        <f>IF(D755="","",IFERROR(INDEX(Listas!$B$2:$B$18,MATCH(D755,Listas!$A$2:$A$18,0)),"Revisar"))</f>
        <v/>
      </c>
      <c r="J755" s="37">
        <f>IF(D755="","",IFERROR(INDEX(Listas!$C$2:$C$18,MATCH(D755,Listas!$A$2:$A$18,0))&amp;"",""))</f>
        <v/>
      </c>
      <c r="K755" s="8" t="n"/>
      <c r="L755" s="1" t="n"/>
    </row>
    <row r="756">
      <c r="A756" s="5" t="n"/>
      <c r="B756" s="38"/>
      <c r="C756" s="39"/>
      <c r="D756" s="39"/>
      <c r="E756" s="40"/>
      <c r="F756" s="41"/>
      <c r="G756" s="42">
        <f>IF(B756="","",MONTH(B756))</f>
        <v/>
      </c>
      <c r="H756" s="42">
        <f>IF(B756="","",YEAR(B756))</f>
        <v/>
      </c>
      <c r="I756" s="43">
        <f>IF(D756="","",IFERROR(INDEX(Listas!$B$2:$B$18,MATCH(D756,Listas!$A$2:$A$18,0)),"Revisar"))</f>
        <v/>
      </c>
      <c r="J756" s="43">
        <f>IF(D756="","",IFERROR(INDEX(Listas!$C$2:$C$18,MATCH(D756,Listas!$A$2:$A$18,0))&amp;"",""))</f>
        <v/>
      </c>
      <c r="K756" s="8" t="n"/>
      <c r="L756" s="1" t="n"/>
    </row>
    <row r="757">
      <c r="A757" s="5" t="n"/>
      <c r="B757" s="32"/>
      <c r="C757" s="33"/>
      <c r="D757" s="33"/>
      <c r="E757" s="34"/>
      <c r="F757" s="35"/>
      <c r="G757" s="36">
        <f>IF(B757="","",MONTH(B757))</f>
        <v/>
      </c>
      <c r="H757" s="36">
        <f>IF(B757="","",YEAR(B757))</f>
        <v/>
      </c>
      <c r="I757" s="37">
        <f>IF(D757="","",IFERROR(INDEX(Listas!$B$2:$B$18,MATCH(D757,Listas!$A$2:$A$18,0)),"Revisar"))</f>
        <v/>
      </c>
      <c r="J757" s="37">
        <f>IF(D757="","",IFERROR(INDEX(Listas!$C$2:$C$18,MATCH(D757,Listas!$A$2:$A$18,0))&amp;"",""))</f>
        <v/>
      </c>
      <c r="K757" s="8" t="n"/>
      <c r="L757" s="1" t="n"/>
    </row>
    <row r="758">
      <c r="A758" s="5" t="n"/>
      <c r="B758" s="38"/>
      <c r="C758" s="39"/>
      <c r="D758" s="39"/>
      <c r="E758" s="40"/>
      <c r="F758" s="41"/>
      <c r="G758" s="42">
        <f>IF(B758="","",MONTH(B758))</f>
        <v/>
      </c>
      <c r="H758" s="42">
        <f>IF(B758="","",YEAR(B758))</f>
        <v/>
      </c>
      <c r="I758" s="43">
        <f>IF(D758="","",IFERROR(INDEX(Listas!$B$2:$B$18,MATCH(D758,Listas!$A$2:$A$18,0)),"Revisar"))</f>
        <v/>
      </c>
      <c r="J758" s="43">
        <f>IF(D758="","",IFERROR(INDEX(Listas!$C$2:$C$18,MATCH(D758,Listas!$A$2:$A$18,0))&amp;"",""))</f>
        <v/>
      </c>
      <c r="K758" s="8" t="n"/>
      <c r="L758" s="1" t="n"/>
    </row>
    <row r="759">
      <c r="A759" s="5" t="n"/>
      <c r="B759" s="32"/>
      <c r="C759" s="33"/>
      <c r="D759" s="33"/>
      <c r="E759" s="34"/>
      <c r="F759" s="35"/>
      <c r="G759" s="36">
        <f>IF(B759="","",MONTH(B759))</f>
        <v/>
      </c>
      <c r="H759" s="36">
        <f>IF(B759="","",YEAR(B759))</f>
        <v/>
      </c>
      <c r="I759" s="37">
        <f>IF(D759="","",IFERROR(INDEX(Listas!$B$2:$B$18,MATCH(D759,Listas!$A$2:$A$18,0)),"Revisar"))</f>
        <v/>
      </c>
      <c r="J759" s="37">
        <f>IF(D759="","",IFERROR(INDEX(Listas!$C$2:$C$18,MATCH(D759,Listas!$A$2:$A$18,0))&amp;"",""))</f>
        <v/>
      </c>
      <c r="K759" s="8" t="n"/>
      <c r="L759" s="1" t="n"/>
    </row>
    <row r="760">
      <c r="A760" s="5" t="n"/>
      <c r="B760" s="38"/>
      <c r="C760" s="39"/>
      <c r="D760" s="39"/>
      <c r="E760" s="40"/>
      <c r="F760" s="41"/>
      <c r="G760" s="42">
        <f>IF(B760="","",MONTH(B760))</f>
        <v/>
      </c>
      <c r="H760" s="42">
        <f>IF(B760="","",YEAR(B760))</f>
        <v/>
      </c>
      <c r="I760" s="43">
        <f>IF(D760="","",IFERROR(INDEX(Listas!$B$2:$B$18,MATCH(D760,Listas!$A$2:$A$18,0)),"Revisar"))</f>
        <v/>
      </c>
      <c r="J760" s="43">
        <f>IF(D760="","",IFERROR(INDEX(Listas!$C$2:$C$18,MATCH(D760,Listas!$A$2:$A$18,0))&amp;"",""))</f>
        <v/>
      </c>
      <c r="K760" s="8" t="n"/>
      <c r="L760" s="1" t="n"/>
    </row>
    <row r="761">
      <c r="A761" s="5" t="n"/>
      <c r="B761" s="32"/>
      <c r="C761" s="33"/>
      <c r="D761" s="33"/>
      <c r="E761" s="34"/>
      <c r="F761" s="35"/>
      <c r="G761" s="36">
        <f>IF(B761="","",MONTH(B761))</f>
        <v/>
      </c>
      <c r="H761" s="36">
        <f>IF(B761="","",YEAR(B761))</f>
        <v/>
      </c>
      <c r="I761" s="37">
        <f>IF(D761="","",IFERROR(INDEX(Listas!$B$2:$B$18,MATCH(D761,Listas!$A$2:$A$18,0)),"Revisar"))</f>
        <v/>
      </c>
      <c r="J761" s="37">
        <f>IF(D761="","",IFERROR(INDEX(Listas!$C$2:$C$18,MATCH(D761,Listas!$A$2:$A$18,0))&amp;"",""))</f>
        <v/>
      </c>
      <c r="K761" s="8" t="n"/>
      <c r="L761" s="1" t="n"/>
    </row>
    <row r="762">
      <c r="A762" s="5" t="n"/>
      <c r="B762" s="38"/>
      <c r="C762" s="39"/>
      <c r="D762" s="39"/>
      <c r="E762" s="40"/>
      <c r="F762" s="41"/>
      <c r="G762" s="42">
        <f>IF(B762="","",MONTH(B762))</f>
        <v/>
      </c>
      <c r="H762" s="42">
        <f>IF(B762="","",YEAR(B762))</f>
        <v/>
      </c>
      <c r="I762" s="43">
        <f>IF(D762="","",IFERROR(INDEX(Listas!$B$2:$B$18,MATCH(D762,Listas!$A$2:$A$18,0)),"Revisar"))</f>
        <v/>
      </c>
      <c r="J762" s="43">
        <f>IF(D762="","",IFERROR(INDEX(Listas!$C$2:$C$18,MATCH(D762,Listas!$A$2:$A$18,0))&amp;"",""))</f>
        <v/>
      </c>
      <c r="K762" s="8" t="n"/>
      <c r="L762" s="1" t="n"/>
    </row>
    <row r="763">
      <c r="A763" s="5" t="n"/>
      <c r="B763" s="32"/>
      <c r="C763" s="33"/>
      <c r="D763" s="33"/>
      <c r="E763" s="34"/>
      <c r="F763" s="35"/>
      <c r="G763" s="36">
        <f>IF(B763="","",MONTH(B763))</f>
        <v/>
      </c>
      <c r="H763" s="36">
        <f>IF(B763="","",YEAR(B763))</f>
        <v/>
      </c>
      <c r="I763" s="37">
        <f>IF(D763="","",IFERROR(INDEX(Listas!$B$2:$B$18,MATCH(D763,Listas!$A$2:$A$18,0)),"Revisar"))</f>
        <v/>
      </c>
      <c r="J763" s="37">
        <f>IF(D763="","",IFERROR(INDEX(Listas!$C$2:$C$18,MATCH(D763,Listas!$A$2:$A$18,0))&amp;"",""))</f>
        <v/>
      </c>
      <c r="K763" s="8" t="n"/>
      <c r="L763" s="1" t="n"/>
    </row>
    <row r="764">
      <c r="A764" s="5" t="n"/>
      <c r="B764" s="38"/>
      <c r="C764" s="39"/>
      <c r="D764" s="39"/>
      <c r="E764" s="40"/>
      <c r="F764" s="41"/>
      <c r="G764" s="42">
        <f>IF(B764="","",MONTH(B764))</f>
        <v/>
      </c>
      <c r="H764" s="42">
        <f>IF(B764="","",YEAR(B764))</f>
        <v/>
      </c>
      <c r="I764" s="43">
        <f>IF(D764="","",IFERROR(INDEX(Listas!$B$2:$B$18,MATCH(D764,Listas!$A$2:$A$18,0)),"Revisar"))</f>
        <v/>
      </c>
      <c r="J764" s="43">
        <f>IF(D764="","",IFERROR(INDEX(Listas!$C$2:$C$18,MATCH(D764,Listas!$A$2:$A$18,0))&amp;"",""))</f>
        <v/>
      </c>
      <c r="K764" s="8" t="n"/>
      <c r="L764" s="1" t="n"/>
    </row>
    <row r="765">
      <c r="A765" s="5" t="n"/>
      <c r="B765" s="32"/>
      <c r="C765" s="33"/>
      <c r="D765" s="33"/>
      <c r="E765" s="34"/>
      <c r="F765" s="35"/>
      <c r="G765" s="36">
        <f>IF(B765="","",MONTH(B765))</f>
        <v/>
      </c>
      <c r="H765" s="36">
        <f>IF(B765="","",YEAR(B765))</f>
        <v/>
      </c>
      <c r="I765" s="37">
        <f>IF(D765="","",IFERROR(INDEX(Listas!$B$2:$B$18,MATCH(D765,Listas!$A$2:$A$18,0)),"Revisar"))</f>
        <v/>
      </c>
      <c r="J765" s="37">
        <f>IF(D765="","",IFERROR(INDEX(Listas!$C$2:$C$18,MATCH(D765,Listas!$A$2:$A$18,0))&amp;"",""))</f>
        <v/>
      </c>
      <c r="K765" s="8" t="n"/>
      <c r="L765" s="1" t="n"/>
    </row>
    <row r="766">
      <c r="A766" s="5" t="n"/>
      <c r="B766" s="38"/>
      <c r="C766" s="39"/>
      <c r="D766" s="39"/>
      <c r="E766" s="40"/>
      <c r="F766" s="41"/>
      <c r="G766" s="42">
        <f>IF(B766="","",MONTH(B766))</f>
        <v/>
      </c>
      <c r="H766" s="42">
        <f>IF(B766="","",YEAR(B766))</f>
        <v/>
      </c>
      <c r="I766" s="43">
        <f>IF(D766="","",IFERROR(INDEX(Listas!$B$2:$B$18,MATCH(D766,Listas!$A$2:$A$18,0)),"Revisar"))</f>
        <v/>
      </c>
      <c r="J766" s="43">
        <f>IF(D766="","",IFERROR(INDEX(Listas!$C$2:$C$18,MATCH(D766,Listas!$A$2:$A$18,0))&amp;"",""))</f>
        <v/>
      </c>
      <c r="K766" s="8" t="n"/>
      <c r="L766" s="1" t="n"/>
    </row>
    <row r="767">
      <c r="A767" s="5" t="n"/>
      <c r="B767" s="32"/>
      <c r="C767" s="33"/>
      <c r="D767" s="33"/>
      <c r="E767" s="34"/>
      <c r="F767" s="35"/>
      <c r="G767" s="36">
        <f>IF(B767="","",MONTH(B767))</f>
        <v/>
      </c>
      <c r="H767" s="36">
        <f>IF(B767="","",YEAR(B767))</f>
        <v/>
      </c>
      <c r="I767" s="37">
        <f>IF(D767="","",IFERROR(INDEX(Listas!$B$2:$B$18,MATCH(D767,Listas!$A$2:$A$18,0)),"Revisar"))</f>
        <v/>
      </c>
      <c r="J767" s="37">
        <f>IF(D767="","",IFERROR(INDEX(Listas!$C$2:$C$18,MATCH(D767,Listas!$A$2:$A$18,0))&amp;"",""))</f>
        <v/>
      </c>
      <c r="K767" s="8" t="n"/>
      <c r="L767" s="1" t="n"/>
    </row>
    <row r="768">
      <c r="A768" s="5" t="n"/>
      <c r="B768" s="38"/>
      <c r="C768" s="39"/>
      <c r="D768" s="39"/>
      <c r="E768" s="40"/>
      <c r="F768" s="41"/>
      <c r="G768" s="42">
        <f>IF(B768="","",MONTH(B768))</f>
        <v/>
      </c>
      <c r="H768" s="42">
        <f>IF(B768="","",YEAR(B768))</f>
        <v/>
      </c>
      <c r="I768" s="43">
        <f>IF(D768="","",IFERROR(INDEX(Listas!$B$2:$B$18,MATCH(D768,Listas!$A$2:$A$18,0)),"Revisar"))</f>
        <v/>
      </c>
      <c r="J768" s="43">
        <f>IF(D768="","",IFERROR(INDEX(Listas!$C$2:$C$18,MATCH(D768,Listas!$A$2:$A$18,0))&amp;"",""))</f>
        <v/>
      </c>
      <c r="K768" s="8" t="n"/>
      <c r="L768" s="1" t="n"/>
    </row>
    <row r="769">
      <c r="A769" s="5" t="n"/>
      <c r="B769" s="32"/>
      <c r="C769" s="33"/>
      <c r="D769" s="33"/>
      <c r="E769" s="34"/>
      <c r="F769" s="35"/>
      <c r="G769" s="36">
        <f>IF(B769="","",MONTH(B769))</f>
        <v/>
      </c>
      <c r="H769" s="36">
        <f>IF(B769="","",YEAR(B769))</f>
        <v/>
      </c>
      <c r="I769" s="37">
        <f>IF(D769="","",IFERROR(INDEX(Listas!$B$2:$B$18,MATCH(D769,Listas!$A$2:$A$18,0)),"Revisar"))</f>
        <v/>
      </c>
      <c r="J769" s="37">
        <f>IF(D769="","",IFERROR(INDEX(Listas!$C$2:$C$18,MATCH(D769,Listas!$A$2:$A$18,0))&amp;"",""))</f>
        <v/>
      </c>
      <c r="K769" s="8" t="n"/>
      <c r="L769" s="1" t="n"/>
    </row>
    <row r="770">
      <c r="A770" s="5" t="n"/>
      <c r="B770" s="38"/>
      <c r="C770" s="39"/>
      <c r="D770" s="39"/>
      <c r="E770" s="40"/>
      <c r="F770" s="41"/>
      <c r="G770" s="42">
        <f>IF(B770="","",MONTH(B770))</f>
        <v/>
      </c>
      <c r="H770" s="42">
        <f>IF(B770="","",YEAR(B770))</f>
        <v/>
      </c>
      <c r="I770" s="43">
        <f>IF(D770="","",IFERROR(INDEX(Listas!$B$2:$B$18,MATCH(D770,Listas!$A$2:$A$18,0)),"Revisar"))</f>
        <v/>
      </c>
      <c r="J770" s="43">
        <f>IF(D770="","",IFERROR(INDEX(Listas!$C$2:$C$18,MATCH(D770,Listas!$A$2:$A$18,0))&amp;"",""))</f>
        <v/>
      </c>
      <c r="K770" s="8" t="n"/>
      <c r="L770" s="1" t="n"/>
    </row>
    <row r="771">
      <c r="A771" s="5" t="n"/>
      <c r="B771" s="32"/>
      <c r="C771" s="33"/>
      <c r="D771" s="33"/>
      <c r="E771" s="34"/>
      <c r="F771" s="35"/>
      <c r="G771" s="36">
        <f>IF(B771="","",MONTH(B771))</f>
        <v/>
      </c>
      <c r="H771" s="36">
        <f>IF(B771="","",YEAR(B771))</f>
        <v/>
      </c>
      <c r="I771" s="37">
        <f>IF(D771="","",IFERROR(INDEX(Listas!$B$2:$B$18,MATCH(D771,Listas!$A$2:$A$18,0)),"Revisar"))</f>
        <v/>
      </c>
      <c r="J771" s="37">
        <f>IF(D771="","",IFERROR(INDEX(Listas!$C$2:$C$18,MATCH(D771,Listas!$A$2:$A$18,0))&amp;"",""))</f>
        <v/>
      </c>
      <c r="K771" s="8" t="n"/>
      <c r="L771" s="1" t="n"/>
    </row>
    <row r="772">
      <c r="A772" s="5" t="n"/>
      <c r="B772" s="38"/>
      <c r="C772" s="39"/>
      <c r="D772" s="39"/>
      <c r="E772" s="40"/>
      <c r="F772" s="41"/>
      <c r="G772" s="42">
        <f>IF(B772="","",MONTH(B772))</f>
        <v/>
      </c>
      <c r="H772" s="42">
        <f>IF(B772="","",YEAR(B772))</f>
        <v/>
      </c>
      <c r="I772" s="43">
        <f>IF(D772="","",IFERROR(INDEX(Listas!$B$2:$B$18,MATCH(D772,Listas!$A$2:$A$18,0)),"Revisar"))</f>
        <v/>
      </c>
      <c r="J772" s="43">
        <f>IF(D772="","",IFERROR(INDEX(Listas!$C$2:$C$18,MATCH(D772,Listas!$A$2:$A$18,0))&amp;"",""))</f>
        <v/>
      </c>
      <c r="K772" s="8" t="n"/>
      <c r="L772" s="1" t="n"/>
    </row>
    <row r="773">
      <c r="A773" s="5" t="n"/>
      <c r="B773" s="32"/>
      <c r="C773" s="33"/>
      <c r="D773" s="33"/>
      <c r="E773" s="34"/>
      <c r="F773" s="35"/>
      <c r="G773" s="36">
        <f>IF(B773="","",MONTH(B773))</f>
        <v/>
      </c>
      <c r="H773" s="36">
        <f>IF(B773="","",YEAR(B773))</f>
        <v/>
      </c>
      <c r="I773" s="37">
        <f>IF(D773="","",IFERROR(INDEX(Listas!$B$2:$B$18,MATCH(D773,Listas!$A$2:$A$18,0)),"Revisar"))</f>
        <v/>
      </c>
      <c r="J773" s="37">
        <f>IF(D773="","",IFERROR(INDEX(Listas!$C$2:$C$18,MATCH(D773,Listas!$A$2:$A$18,0))&amp;"",""))</f>
        <v/>
      </c>
      <c r="K773" s="8" t="n"/>
      <c r="L773" s="1" t="n"/>
    </row>
    <row r="774">
      <c r="A774" s="5" t="n"/>
      <c r="B774" s="38"/>
      <c r="C774" s="39"/>
      <c r="D774" s="39"/>
      <c r="E774" s="40"/>
      <c r="F774" s="41"/>
      <c r="G774" s="42">
        <f>IF(B774="","",MONTH(B774))</f>
        <v/>
      </c>
      <c r="H774" s="42">
        <f>IF(B774="","",YEAR(B774))</f>
        <v/>
      </c>
      <c r="I774" s="43">
        <f>IF(D774="","",IFERROR(INDEX(Listas!$B$2:$B$18,MATCH(D774,Listas!$A$2:$A$18,0)),"Revisar"))</f>
        <v/>
      </c>
      <c r="J774" s="43">
        <f>IF(D774="","",IFERROR(INDEX(Listas!$C$2:$C$18,MATCH(D774,Listas!$A$2:$A$18,0))&amp;"",""))</f>
        <v/>
      </c>
      <c r="K774" s="8" t="n"/>
      <c r="L774" s="1" t="n"/>
    </row>
    <row r="775">
      <c r="A775" s="5" t="n"/>
      <c r="B775" s="32"/>
      <c r="C775" s="33"/>
      <c r="D775" s="33"/>
      <c r="E775" s="34"/>
      <c r="F775" s="35"/>
      <c r="G775" s="36">
        <f>IF(B775="","",MONTH(B775))</f>
        <v/>
      </c>
      <c r="H775" s="36">
        <f>IF(B775="","",YEAR(B775))</f>
        <v/>
      </c>
      <c r="I775" s="37">
        <f>IF(D775="","",IFERROR(INDEX(Listas!$B$2:$B$18,MATCH(D775,Listas!$A$2:$A$18,0)),"Revisar"))</f>
        <v/>
      </c>
      <c r="J775" s="37">
        <f>IF(D775="","",IFERROR(INDEX(Listas!$C$2:$C$18,MATCH(D775,Listas!$A$2:$A$18,0))&amp;"",""))</f>
        <v/>
      </c>
      <c r="K775" s="8" t="n"/>
      <c r="L775" s="1" t="n"/>
    </row>
    <row r="776">
      <c r="A776" s="5" t="n"/>
      <c r="B776" s="38"/>
      <c r="C776" s="39"/>
      <c r="D776" s="39"/>
      <c r="E776" s="40"/>
      <c r="F776" s="41"/>
      <c r="G776" s="42">
        <f>IF(B776="","",MONTH(B776))</f>
        <v/>
      </c>
      <c r="H776" s="42">
        <f>IF(B776="","",YEAR(B776))</f>
        <v/>
      </c>
      <c r="I776" s="43">
        <f>IF(D776="","",IFERROR(INDEX(Listas!$B$2:$B$18,MATCH(D776,Listas!$A$2:$A$18,0)),"Revisar"))</f>
        <v/>
      </c>
      <c r="J776" s="43">
        <f>IF(D776="","",IFERROR(INDEX(Listas!$C$2:$C$18,MATCH(D776,Listas!$A$2:$A$18,0))&amp;"",""))</f>
        <v/>
      </c>
      <c r="K776" s="8" t="n"/>
      <c r="L776" s="1" t="n"/>
    </row>
    <row r="777">
      <c r="A777" s="5" t="n"/>
      <c r="B777" s="32"/>
      <c r="C777" s="33"/>
      <c r="D777" s="33"/>
      <c r="E777" s="34"/>
      <c r="F777" s="35"/>
      <c r="G777" s="36">
        <f>IF(B777="","",MONTH(B777))</f>
        <v/>
      </c>
      <c r="H777" s="36">
        <f>IF(B777="","",YEAR(B777))</f>
        <v/>
      </c>
      <c r="I777" s="37">
        <f>IF(D777="","",IFERROR(INDEX(Listas!$B$2:$B$18,MATCH(D777,Listas!$A$2:$A$18,0)),"Revisar"))</f>
        <v/>
      </c>
      <c r="J777" s="37">
        <f>IF(D777="","",IFERROR(INDEX(Listas!$C$2:$C$18,MATCH(D777,Listas!$A$2:$A$18,0))&amp;"",""))</f>
        <v/>
      </c>
      <c r="K777" s="8" t="n"/>
      <c r="L777" s="1" t="n"/>
    </row>
    <row r="778">
      <c r="A778" s="5" t="n"/>
      <c r="B778" s="38"/>
      <c r="C778" s="39"/>
      <c r="D778" s="39"/>
      <c r="E778" s="40"/>
      <c r="F778" s="41"/>
      <c r="G778" s="42">
        <f>IF(B778="","",MONTH(B778))</f>
        <v/>
      </c>
      <c r="H778" s="42">
        <f>IF(B778="","",YEAR(B778))</f>
        <v/>
      </c>
      <c r="I778" s="43">
        <f>IF(D778="","",IFERROR(INDEX(Listas!$B$2:$B$18,MATCH(D778,Listas!$A$2:$A$18,0)),"Revisar"))</f>
        <v/>
      </c>
      <c r="J778" s="43">
        <f>IF(D778="","",IFERROR(INDEX(Listas!$C$2:$C$18,MATCH(D778,Listas!$A$2:$A$18,0))&amp;"",""))</f>
        <v/>
      </c>
      <c r="K778" s="8" t="n"/>
      <c r="L778" s="1" t="n"/>
    </row>
    <row r="779">
      <c r="A779" s="5" t="n"/>
      <c r="B779" s="32"/>
      <c r="C779" s="33"/>
      <c r="D779" s="33"/>
      <c r="E779" s="34"/>
      <c r="F779" s="35"/>
      <c r="G779" s="36">
        <f>IF(B779="","",MONTH(B779))</f>
        <v/>
      </c>
      <c r="H779" s="36">
        <f>IF(B779="","",YEAR(B779))</f>
        <v/>
      </c>
      <c r="I779" s="37">
        <f>IF(D779="","",IFERROR(INDEX(Listas!$B$2:$B$18,MATCH(D779,Listas!$A$2:$A$18,0)),"Revisar"))</f>
        <v/>
      </c>
      <c r="J779" s="37">
        <f>IF(D779="","",IFERROR(INDEX(Listas!$C$2:$C$18,MATCH(D779,Listas!$A$2:$A$18,0))&amp;"",""))</f>
        <v/>
      </c>
      <c r="K779" s="8" t="n"/>
      <c r="L779" s="1" t="n"/>
    </row>
    <row r="780">
      <c r="A780" s="5" t="n"/>
      <c r="B780" s="38"/>
      <c r="C780" s="39"/>
      <c r="D780" s="39"/>
      <c r="E780" s="40"/>
      <c r="F780" s="41"/>
      <c r="G780" s="42">
        <f>IF(B780="","",MONTH(B780))</f>
        <v/>
      </c>
      <c r="H780" s="42">
        <f>IF(B780="","",YEAR(B780))</f>
        <v/>
      </c>
      <c r="I780" s="43">
        <f>IF(D780="","",IFERROR(INDEX(Listas!$B$2:$B$18,MATCH(D780,Listas!$A$2:$A$18,0)),"Revisar"))</f>
        <v/>
      </c>
      <c r="J780" s="43">
        <f>IF(D780="","",IFERROR(INDEX(Listas!$C$2:$C$18,MATCH(D780,Listas!$A$2:$A$18,0))&amp;"",""))</f>
        <v/>
      </c>
      <c r="K780" s="8" t="n"/>
      <c r="L780" s="1" t="n"/>
    </row>
    <row r="781">
      <c r="A781" s="5" t="n"/>
      <c r="B781" s="32"/>
      <c r="C781" s="33"/>
      <c r="D781" s="33"/>
      <c r="E781" s="34"/>
      <c r="F781" s="35"/>
      <c r="G781" s="36">
        <f>IF(B781="","",MONTH(B781))</f>
        <v/>
      </c>
      <c r="H781" s="36">
        <f>IF(B781="","",YEAR(B781))</f>
        <v/>
      </c>
      <c r="I781" s="37">
        <f>IF(D781="","",IFERROR(INDEX(Listas!$B$2:$B$18,MATCH(D781,Listas!$A$2:$A$18,0)),"Revisar"))</f>
        <v/>
      </c>
      <c r="J781" s="37">
        <f>IF(D781="","",IFERROR(INDEX(Listas!$C$2:$C$18,MATCH(D781,Listas!$A$2:$A$18,0))&amp;"",""))</f>
        <v/>
      </c>
      <c r="K781" s="8" t="n"/>
      <c r="L781" s="1" t="n"/>
    </row>
    <row r="782">
      <c r="A782" s="5" t="n"/>
      <c r="B782" s="38"/>
      <c r="C782" s="39"/>
      <c r="D782" s="39"/>
      <c r="E782" s="40"/>
      <c r="F782" s="41"/>
      <c r="G782" s="42">
        <f>IF(B782="","",MONTH(B782))</f>
        <v/>
      </c>
      <c r="H782" s="42">
        <f>IF(B782="","",YEAR(B782))</f>
        <v/>
      </c>
      <c r="I782" s="43">
        <f>IF(D782="","",IFERROR(INDEX(Listas!$B$2:$B$18,MATCH(D782,Listas!$A$2:$A$18,0)),"Revisar"))</f>
        <v/>
      </c>
      <c r="J782" s="43">
        <f>IF(D782="","",IFERROR(INDEX(Listas!$C$2:$C$18,MATCH(D782,Listas!$A$2:$A$18,0))&amp;"",""))</f>
        <v/>
      </c>
      <c r="K782" s="8" t="n"/>
      <c r="L782" s="1" t="n"/>
    </row>
    <row r="783">
      <c r="A783" s="5" t="n"/>
      <c r="B783" s="32"/>
      <c r="C783" s="33"/>
      <c r="D783" s="33"/>
      <c r="E783" s="34"/>
      <c r="F783" s="35"/>
      <c r="G783" s="36">
        <f>IF(B783="","",MONTH(B783))</f>
        <v/>
      </c>
      <c r="H783" s="36">
        <f>IF(B783="","",YEAR(B783))</f>
        <v/>
      </c>
      <c r="I783" s="37">
        <f>IF(D783="","",IFERROR(INDEX(Listas!$B$2:$B$18,MATCH(D783,Listas!$A$2:$A$18,0)),"Revisar"))</f>
        <v/>
      </c>
      <c r="J783" s="37">
        <f>IF(D783="","",IFERROR(INDEX(Listas!$C$2:$C$18,MATCH(D783,Listas!$A$2:$A$18,0))&amp;"",""))</f>
        <v/>
      </c>
      <c r="K783" s="8" t="n"/>
      <c r="L783" s="1" t="n"/>
    </row>
    <row r="784">
      <c r="A784" s="5" t="n"/>
      <c r="B784" s="38"/>
      <c r="C784" s="39"/>
      <c r="D784" s="39"/>
      <c r="E784" s="40"/>
      <c r="F784" s="41"/>
      <c r="G784" s="42">
        <f>IF(B784="","",MONTH(B784))</f>
        <v/>
      </c>
      <c r="H784" s="42">
        <f>IF(B784="","",YEAR(B784))</f>
        <v/>
      </c>
      <c r="I784" s="43">
        <f>IF(D784="","",IFERROR(INDEX(Listas!$B$2:$B$18,MATCH(D784,Listas!$A$2:$A$18,0)),"Revisar"))</f>
        <v/>
      </c>
      <c r="J784" s="43">
        <f>IF(D784="","",IFERROR(INDEX(Listas!$C$2:$C$18,MATCH(D784,Listas!$A$2:$A$18,0))&amp;"",""))</f>
        <v/>
      </c>
      <c r="K784" s="8" t="n"/>
      <c r="L784" s="1" t="n"/>
    </row>
    <row r="785">
      <c r="A785" s="5" t="n"/>
      <c r="B785" s="32"/>
      <c r="C785" s="33"/>
      <c r="D785" s="33"/>
      <c r="E785" s="34"/>
      <c r="F785" s="35"/>
      <c r="G785" s="36">
        <f>IF(B785="","",MONTH(B785))</f>
        <v/>
      </c>
      <c r="H785" s="36">
        <f>IF(B785="","",YEAR(B785))</f>
        <v/>
      </c>
      <c r="I785" s="37">
        <f>IF(D785="","",IFERROR(INDEX(Listas!$B$2:$B$18,MATCH(D785,Listas!$A$2:$A$18,0)),"Revisar"))</f>
        <v/>
      </c>
      <c r="J785" s="37">
        <f>IF(D785="","",IFERROR(INDEX(Listas!$C$2:$C$18,MATCH(D785,Listas!$A$2:$A$18,0))&amp;"",""))</f>
        <v/>
      </c>
      <c r="K785" s="8" t="n"/>
      <c r="L785" s="1" t="n"/>
    </row>
    <row r="786">
      <c r="A786" s="5" t="n"/>
      <c r="B786" s="38"/>
      <c r="C786" s="39"/>
      <c r="D786" s="39"/>
      <c r="E786" s="40"/>
      <c r="F786" s="41"/>
      <c r="G786" s="42">
        <f>IF(B786="","",MONTH(B786))</f>
        <v/>
      </c>
      <c r="H786" s="42">
        <f>IF(B786="","",YEAR(B786))</f>
        <v/>
      </c>
      <c r="I786" s="43">
        <f>IF(D786="","",IFERROR(INDEX(Listas!$B$2:$B$18,MATCH(D786,Listas!$A$2:$A$18,0)),"Revisar"))</f>
        <v/>
      </c>
      <c r="J786" s="43">
        <f>IF(D786="","",IFERROR(INDEX(Listas!$C$2:$C$18,MATCH(D786,Listas!$A$2:$A$18,0))&amp;"",""))</f>
        <v/>
      </c>
      <c r="K786" s="8" t="n"/>
      <c r="L786" s="1" t="n"/>
    </row>
    <row r="787">
      <c r="A787" s="5" t="n"/>
      <c r="B787" s="32"/>
      <c r="C787" s="33"/>
      <c r="D787" s="33"/>
      <c r="E787" s="34"/>
      <c r="F787" s="35"/>
      <c r="G787" s="36">
        <f>IF(B787="","",MONTH(B787))</f>
        <v/>
      </c>
      <c r="H787" s="36">
        <f>IF(B787="","",YEAR(B787))</f>
        <v/>
      </c>
      <c r="I787" s="37">
        <f>IF(D787="","",IFERROR(INDEX(Listas!$B$2:$B$18,MATCH(D787,Listas!$A$2:$A$18,0)),"Revisar"))</f>
        <v/>
      </c>
      <c r="J787" s="37">
        <f>IF(D787="","",IFERROR(INDEX(Listas!$C$2:$C$18,MATCH(D787,Listas!$A$2:$A$18,0))&amp;"",""))</f>
        <v/>
      </c>
      <c r="K787" s="8" t="n"/>
      <c r="L787" s="1" t="n"/>
    </row>
    <row r="788">
      <c r="A788" s="5" t="n"/>
      <c r="B788" s="38"/>
      <c r="C788" s="39"/>
      <c r="D788" s="39"/>
      <c r="E788" s="40"/>
      <c r="F788" s="41"/>
      <c r="G788" s="42">
        <f>IF(B788="","",MONTH(B788))</f>
        <v/>
      </c>
      <c r="H788" s="42">
        <f>IF(B788="","",YEAR(B788))</f>
        <v/>
      </c>
      <c r="I788" s="43">
        <f>IF(D788="","",IFERROR(INDEX(Listas!$B$2:$B$18,MATCH(D788,Listas!$A$2:$A$18,0)),"Revisar"))</f>
        <v/>
      </c>
      <c r="J788" s="43">
        <f>IF(D788="","",IFERROR(INDEX(Listas!$C$2:$C$18,MATCH(D788,Listas!$A$2:$A$18,0))&amp;"",""))</f>
        <v/>
      </c>
      <c r="K788" s="8" t="n"/>
      <c r="L788" s="1" t="n"/>
    </row>
    <row r="789">
      <c r="A789" s="5" t="n"/>
      <c r="B789" s="32"/>
      <c r="C789" s="33"/>
      <c r="D789" s="33"/>
      <c r="E789" s="34"/>
      <c r="F789" s="35"/>
      <c r="G789" s="36">
        <f>IF(B789="","",MONTH(B789))</f>
        <v/>
      </c>
      <c r="H789" s="36">
        <f>IF(B789="","",YEAR(B789))</f>
        <v/>
      </c>
      <c r="I789" s="37">
        <f>IF(D789="","",IFERROR(INDEX(Listas!$B$2:$B$18,MATCH(D789,Listas!$A$2:$A$18,0)),"Revisar"))</f>
        <v/>
      </c>
      <c r="J789" s="37">
        <f>IF(D789="","",IFERROR(INDEX(Listas!$C$2:$C$18,MATCH(D789,Listas!$A$2:$A$18,0))&amp;"",""))</f>
        <v/>
      </c>
      <c r="K789" s="8" t="n"/>
      <c r="L789" s="1" t="n"/>
    </row>
    <row r="790">
      <c r="A790" s="5" t="n"/>
      <c r="B790" s="38"/>
      <c r="C790" s="39"/>
      <c r="D790" s="39"/>
      <c r="E790" s="40"/>
      <c r="F790" s="41"/>
      <c r="G790" s="42">
        <f>IF(B790="","",MONTH(B790))</f>
        <v/>
      </c>
      <c r="H790" s="42">
        <f>IF(B790="","",YEAR(B790))</f>
        <v/>
      </c>
      <c r="I790" s="43">
        <f>IF(D790="","",IFERROR(INDEX(Listas!$B$2:$B$18,MATCH(D790,Listas!$A$2:$A$18,0)),"Revisar"))</f>
        <v/>
      </c>
      <c r="J790" s="43">
        <f>IF(D790="","",IFERROR(INDEX(Listas!$C$2:$C$18,MATCH(D790,Listas!$A$2:$A$18,0))&amp;"",""))</f>
        <v/>
      </c>
      <c r="K790" s="8" t="n"/>
      <c r="L790" s="1" t="n"/>
    </row>
    <row r="791">
      <c r="A791" s="5" t="n"/>
      <c r="B791" s="32"/>
      <c r="C791" s="33"/>
      <c r="D791" s="33"/>
      <c r="E791" s="34"/>
      <c r="F791" s="35"/>
      <c r="G791" s="36">
        <f>IF(B791="","",MONTH(B791))</f>
        <v/>
      </c>
      <c r="H791" s="36">
        <f>IF(B791="","",YEAR(B791))</f>
        <v/>
      </c>
      <c r="I791" s="37">
        <f>IF(D791="","",IFERROR(INDEX(Listas!$B$2:$B$18,MATCH(D791,Listas!$A$2:$A$18,0)),"Revisar"))</f>
        <v/>
      </c>
      <c r="J791" s="37">
        <f>IF(D791="","",IFERROR(INDEX(Listas!$C$2:$C$18,MATCH(D791,Listas!$A$2:$A$18,0))&amp;"",""))</f>
        <v/>
      </c>
      <c r="K791" s="8" t="n"/>
      <c r="L791" s="1" t="n"/>
    </row>
    <row r="792">
      <c r="A792" s="5" t="n"/>
      <c r="B792" s="38"/>
      <c r="C792" s="39"/>
      <c r="D792" s="39"/>
      <c r="E792" s="40"/>
      <c r="F792" s="41"/>
      <c r="G792" s="42">
        <f>IF(B792="","",MONTH(B792))</f>
        <v/>
      </c>
      <c r="H792" s="42">
        <f>IF(B792="","",YEAR(B792))</f>
        <v/>
      </c>
      <c r="I792" s="43">
        <f>IF(D792="","",IFERROR(INDEX(Listas!$B$2:$B$18,MATCH(D792,Listas!$A$2:$A$18,0)),"Revisar"))</f>
        <v/>
      </c>
      <c r="J792" s="43">
        <f>IF(D792="","",IFERROR(INDEX(Listas!$C$2:$C$18,MATCH(D792,Listas!$A$2:$A$18,0))&amp;"",""))</f>
        <v/>
      </c>
      <c r="K792" s="8" t="n"/>
      <c r="L792" s="1" t="n"/>
    </row>
    <row r="793">
      <c r="A793" s="5" t="n"/>
      <c r="B793" s="32"/>
      <c r="C793" s="33"/>
      <c r="D793" s="33"/>
      <c r="E793" s="34"/>
      <c r="F793" s="35"/>
      <c r="G793" s="36">
        <f>IF(B793="","",MONTH(B793))</f>
        <v/>
      </c>
      <c r="H793" s="36">
        <f>IF(B793="","",YEAR(B793))</f>
        <v/>
      </c>
      <c r="I793" s="37">
        <f>IF(D793="","",IFERROR(INDEX(Listas!$B$2:$B$18,MATCH(D793,Listas!$A$2:$A$18,0)),"Revisar"))</f>
        <v/>
      </c>
      <c r="J793" s="37">
        <f>IF(D793="","",IFERROR(INDEX(Listas!$C$2:$C$18,MATCH(D793,Listas!$A$2:$A$18,0))&amp;"",""))</f>
        <v/>
      </c>
      <c r="K793" s="8" t="n"/>
      <c r="L793" s="1" t="n"/>
    </row>
    <row r="794">
      <c r="A794" s="5" t="n"/>
      <c r="B794" s="38"/>
      <c r="C794" s="39"/>
      <c r="D794" s="39"/>
      <c r="E794" s="40"/>
      <c r="F794" s="41"/>
      <c r="G794" s="42">
        <f>IF(B794="","",MONTH(B794))</f>
        <v/>
      </c>
      <c r="H794" s="42">
        <f>IF(B794="","",YEAR(B794))</f>
        <v/>
      </c>
      <c r="I794" s="43">
        <f>IF(D794="","",IFERROR(INDEX(Listas!$B$2:$B$18,MATCH(D794,Listas!$A$2:$A$18,0)),"Revisar"))</f>
        <v/>
      </c>
      <c r="J794" s="43">
        <f>IF(D794="","",IFERROR(INDEX(Listas!$C$2:$C$18,MATCH(D794,Listas!$A$2:$A$18,0))&amp;"",""))</f>
        <v/>
      </c>
      <c r="K794" s="8" t="n"/>
      <c r="L794" s="1" t="n"/>
    </row>
    <row r="795">
      <c r="A795" s="5" t="n"/>
      <c r="B795" s="32"/>
      <c r="C795" s="33"/>
      <c r="D795" s="33"/>
      <c r="E795" s="34"/>
      <c r="F795" s="35"/>
      <c r="G795" s="36">
        <f>IF(B795="","",MONTH(B795))</f>
        <v/>
      </c>
      <c r="H795" s="36">
        <f>IF(B795="","",YEAR(B795))</f>
        <v/>
      </c>
      <c r="I795" s="37">
        <f>IF(D795="","",IFERROR(INDEX(Listas!$B$2:$B$18,MATCH(D795,Listas!$A$2:$A$18,0)),"Revisar"))</f>
        <v/>
      </c>
      <c r="J795" s="37">
        <f>IF(D795="","",IFERROR(INDEX(Listas!$C$2:$C$18,MATCH(D795,Listas!$A$2:$A$18,0))&amp;"",""))</f>
        <v/>
      </c>
      <c r="K795" s="8" t="n"/>
      <c r="L795" s="1" t="n"/>
    </row>
    <row r="796">
      <c r="A796" s="5" t="n"/>
      <c r="B796" s="38"/>
      <c r="C796" s="39"/>
      <c r="D796" s="39"/>
      <c r="E796" s="40"/>
      <c r="F796" s="41"/>
      <c r="G796" s="42">
        <f>IF(B796="","",MONTH(B796))</f>
        <v/>
      </c>
      <c r="H796" s="42">
        <f>IF(B796="","",YEAR(B796))</f>
        <v/>
      </c>
      <c r="I796" s="43">
        <f>IF(D796="","",IFERROR(INDEX(Listas!$B$2:$B$18,MATCH(D796,Listas!$A$2:$A$18,0)),"Revisar"))</f>
        <v/>
      </c>
      <c r="J796" s="43">
        <f>IF(D796="","",IFERROR(INDEX(Listas!$C$2:$C$18,MATCH(D796,Listas!$A$2:$A$18,0))&amp;"",""))</f>
        <v/>
      </c>
      <c r="K796" s="8" t="n"/>
      <c r="L796" s="1" t="n"/>
    </row>
    <row r="797">
      <c r="A797" s="5" t="n"/>
      <c r="B797" s="32"/>
      <c r="C797" s="33"/>
      <c r="D797" s="33"/>
      <c r="E797" s="34"/>
      <c r="F797" s="35"/>
      <c r="G797" s="36">
        <f>IF(B797="","",MONTH(B797))</f>
        <v/>
      </c>
      <c r="H797" s="36">
        <f>IF(B797="","",YEAR(B797))</f>
        <v/>
      </c>
      <c r="I797" s="37">
        <f>IF(D797="","",IFERROR(INDEX(Listas!$B$2:$B$18,MATCH(D797,Listas!$A$2:$A$18,0)),"Revisar"))</f>
        <v/>
      </c>
      <c r="J797" s="37">
        <f>IF(D797="","",IFERROR(INDEX(Listas!$C$2:$C$18,MATCH(D797,Listas!$A$2:$A$18,0))&amp;"",""))</f>
        <v/>
      </c>
      <c r="K797" s="8" t="n"/>
      <c r="L797" s="1" t="n"/>
    </row>
    <row r="798">
      <c r="A798" s="5" t="n"/>
      <c r="B798" s="38"/>
      <c r="C798" s="39"/>
      <c r="D798" s="39"/>
      <c r="E798" s="40"/>
      <c r="F798" s="41"/>
      <c r="G798" s="42">
        <f>IF(B798="","",MONTH(B798))</f>
        <v/>
      </c>
      <c r="H798" s="42">
        <f>IF(B798="","",YEAR(B798))</f>
        <v/>
      </c>
      <c r="I798" s="43">
        <f>IF(D798="","",IFERROR(INDEX(Listas!$B$2:$B$18,MATCH(D798,Listas!$A$2:$A$18,0)),"Revisar"))</f>
        <v/>
      </c>
      <c r="J798" s="43">
        <f>IF(D798="","",IFERROR(INDEX(Listas!$C$2:$C$18,MATCH(D798,Listas!$A$2:$A$18,0))&amp;"",""))</f>
        <v/>
      </c>
      <c r="K798" s="8" t="n"/>
      <c r="L798" s="1" t="n"/>
    </row>
    <row r="799">
      <c r="A799" s="5" t="n"/>
      <c r="B799" s="32"/>
      <c r="C799" s="33"/>
      <c r="D799" s="33"/>
      <c r="E799" s="34"/>
      <c r="F799" s="35"/>
      <c r="G799" s="36">
        <f>IF(B799="","",MONTH(B799))</f>
        <v/>
      </c>
      <c r="H799" s="36">
        <f>IF(B799="","",YEAR(B799))</f>
        <v/>
      </c>
      <c r="I799" s="37">
        <f>IF(D799="","",IFERROR(INDEX(Listas!$B$2:$B$18,MATCH(D799,Listas!$A$2:$A$18,0)),"Revisar"))</f>
        <v/>
      </c>
      <c r="J799" s="37">
        <f>IF(D799="","",IFERROR(INDEX(Listas!$C$2:$C$18,MATCH(D799,Listas!$A$2:$A$18,0))&amp;"",""))</f>
        <v/>
      </c>
      <c r="K799" s="8" t="n"/>
      <c r="L799" s="1" t="n"/>
    </row>
    <row r="800">
      <c r="A800" s="5" t="n"/>
      <c r="B800" s="38"/>
      <c r="C800" s="39"/>
      <c r="D800" s="39"/>
      <c r="E800" s="40"/>
      <c r="F800" s="41"/>
      <c r="G800" s="42">
        <f>IF(B800="","",MONTH(B800))</f>
        <v/>
      </c>
      <c r="H800" s="42">
        <f>IF(B800="","",YEAR(B800))</f>
        <v/>
      </c>
      <c r="I800" s="43">
        <f>IF(D800="","",IFERROR(INDEX(Listas!$B$2:$B$18,MATCH(D800,Listas!$A$2:$A$18,0)),"Revisar"))</f>
        <v/>
      </c>
      <c r="J800" s="43">
        <f>IF(D800="","",IFERROR(INDEX(Listas!$C$2:$C$18,MATCH(D800,Listas!$A$2:$A$18,0))&amp;"",""))</f>
        <v/>
      </c>
      <c r="K800" s="8" t="n"/>
      <c r="L800" s="1" t="n"/>
    </row>
    <row r="801">
      <c r="A801" s="5" t="n"/>
      <c r="B801" s="32"/>
      <c r="C801" s="33"/>
      <c r="D801" s="33"/>
      <c r="E801" s="34"/>
      <c r="F801" s="35"/>
      <c r="G801" s="36">
        <f>IF(B801="","",MONTH(B801))</f>
        <v/>
      </c>
      <c r="H801" s="36">
        <f>IF(B801="","",YEAR(B801))</f>
        <v/>
      </c>
      <c r="I801" s="37">
        <f>IF(D801="","",IFERROR(INDEX(Listas!$B$2:$B$18,MATCH(D801,Listas!$A$2:$A$18,0)),"Revisar"))</f>
        <v/>
      </c>
      <c r="J801" s="37">
        <f>IF(D801="","",IFERROR(INDEX(Listas!$C$2:$C$18,MATCH(D801,Listas!$A$2:$A$18,0))&amp;"",""))</f>
        <v/>
      </c>
      <c r="K801" s="8" t="n"/>
      <c r="L801" s="1" t="n"/>
    </row>
    <row r="802">
      <c r="A802" s="5" t="n"/>
      <c r="B802" s="38"/>
      <c r="C802" s="39"/>
      <c r="D802" s="39"/>
      <c r="E802" s="40"/>
      <c r="F802" s="41"/>
      <c r="G802" s="42">
        <f>IF(B802="","",MONTH(B802))</f>
        <v/>
      </c>
      <c r="H802" s="42">
        <f>IF(B802="","",YEAR(B802))</f>
        <v/>
      </c>
      <c r="I802" s="43">
        <f>IF(D802="","",IFERROR(INDEX(Listas!$B$2:$B$18,MATCH(D802,Listas!$A$2:$A$18,0)),"Revisar"))</f>
        <v/>
      </c>
      <c r="J802" s="43">
        <f>IF(D802="","",IFERROR(INDEX(Listas!$C$2:$C$18,MATCH(D802,Listas!$A$2:$A$18,0))&amp;"",""))</f>
        <v/>
      </c>
      <c r="K802" s="8" t="n"/>
      <c r="L802" s="1" t="n"/>
    </row>
    <row r="803">
      <c r="A803" s="5" t="n"/>
      <c r="B803" s="32"/>
      <c r="C803" s="33"/>
      <c r="D803" s="33"/>
      <c r="E803" s="34"/>
      <c r="F803" s="35"/>
      <c r="G803" s="36">
        <f>IF(B803="","",MONTH(B803))</f>
        <v/>
      </c>
      <c r="H803" s="36">
        <f>IF(B803="","",YEAR(B803))</f>
        <v/>
      </c>
      <c r="I803" s="37">
        <f>IF(D803="","",IFERROR(INDEX(Listas!$B$2:$B$18,MATCH(D803,Listas!$A$2:$A$18,0)),"Revisar"))</f>
        <v/>
      </c>
      <c r="J803" s="37">
        <f>IF(D803="","",IFERROR(INDEX(Listas!$C$2:$C$18,MATCH(D803,Listas!$A$2:$A$18,0))&amp;"",""))</f>
        <v/>
      </c>
      <c r="K803" s="8" t="n"/>
      <c r="L803" s="1" t="n"/>
    </row>
    <row r="804">
      <c r="A804" s="5" t="n"/>
      <c r="B804" s="38"/>
      <c r="C804" s="39"/>
      <c r="D804" s="39"/>
      <c r="E804" s="40"/>
      <c r="F804" s="41"/>
      <c r="G804" s="42">
        <f>IF(B804="","",MONTH(B804))</f>
        <v/>
      </c>
      <c r="H804" s="42">
        <f>IF(B804="","",YEAR(B804))</f>
        <v/>
      </c>
      <c r="I804" s="43">
        <f>IF(D804="","",IFERROR(INDEX(Listas!$B$2:$B$18,MATCH(D804,Listas!$A$2:$A$18,0)),"Revisar"))</f>
        <v/>
      </c>
      <c r="J804" s="43">
        <f>IF(D804="","",IFERROR(INDEX(Listas!$C$2:$C$18,MATCH(D804,Listas!$A$2:$A$18,0))&amp;"",""))</f>
        <v/>
      </c>
      <c r="K804" s="8" t="n"/>
      <c r="L804" s="1" t="n"/>
    </row>
    <row r="805">
      <c r="A805" s="5" t="n"/>
      <c r="B805" s="32"/>
      <c r="C805" s="33"/>
      <c r="D805" s="33"/>
      <c r="E805" s="34"/>
      <c r="F805" s="35"/>
      <c r="G805" s="36">
        <f>IF(B805="","",MONTH(B805))</f>
        <v/>
      </c>
      <c r="H805" s="36">
        <f>IF(B805="","",YEAR(B805))</f>
        <v/>
      </c>
      <c r="I805" s="37">
        <f>IF(D805="","",IFERROR(INDEX(Listas!$B$2:$B$18,MATCH(D805,Listas!$A$2:$A$18,0)),"Revisar"))</f>
        <v/>
      </c>
      <c r="J805" s="37">
        <f>IF(D805="","",IFERROR(INDEX(Listas!$C$2:$C$18,MATCH(D805,Listas!$A$2:$A$18,0))&amp;"",""))</f>
        <v/>
      </c>
      <c r="K805" s="8" t="n"/>
      <c r="L805" s="1" t="n"/>
    </row>
    <row r="806">
      <c r="A806" s="5" t="n"/>
      <c r="B806" s="38"/>
      <c r="C806" s="39"/>
      <c r="D806" s="39"/>
      <c r="E806" s="40"/>
      <c r="F806" s="41"/>
      <c r="G806" s="42">
        <f>IF(B806="","",MONTH(B806))</f>
        <v/>
      </c>
      <c r="H806" s="42">
        <f>IF(B806="","",YEAR(B806))</f>
        <v/>
      </c>
      <c r="I806" s="43">
        <f>IF(D806="","",IFERROR(INDEX(Listas!$B$2:$B$18,MATCH(D806,Listas!$A$2:$A$18,0)),"Revisar"))</f>
        <v/>
      </c>
      <c r="J806" s="43">
        <f>IF(D806="","",IFERROR(INDEX(Listas!$C$2:$C$18,MATCH(D806,Listas!$A$2:$A$18,0))&amp;"",""))</f>
        <v/>
      </c>
      <c r="K806" s="8" t="n"/>
      <c r="L806" s="1" t="n"/>
    </row>
    <row r="807">
      <c r="A807" s="5" t="n"/>
      <c r="B807" s="32"/>
      <c r="C807" s="33"/>
      <c r="D807" s="33"/>
      <c r="E807" s="34"/>
      <c r="F807" s="35"/>
      <c r="G807" s="36">
        <f>IF(B807="","",MONTH(B807))</f>
        <v/>
      </c>
      <c r="H807" s="36">
        <f>IF(B807="","",YEAR(B807))</f>
        <v/>
      </c>
      <c r="I807" s="37">
        <f>IF(D807="","",IFERROR(INDEX(Listas!$B$2:$B$18,MATCH(D807,Listas!$A$2:$A$18,0)),"Revisar"))</f>
        <v/>
      </c>
      <c r="J807" s="37">
        <f>IF(D807="","",IFERROR(INDEX(Listas!$C$2:$C$18,MATCH(D807,Listas!$A$2:$A$18,0))&amp;"",""))</f>
        <v/>
      </c>
      <c r="K807" s="8" t="n"/>
      <c r="L807" s="1" t="n"/>
    </row>
    <row r="808">
      <c r="A808" s="5" t="n"/>
      <c r="B808" s="38"/>
      <c r="C808" s="39"/>
      <c r="D808" s="39"/>
      <c r="E808" s="40"/>
      <c r="F808" s="41"/>
      <c r="G808" s="42">
        <f>IF(B808="","",MONTH(B808))</f>
        <v/>
      </c>
      <c r="H808" s="42">
        <f>IF(B808="","",YEAR(B808))</f>
        <v/>
      </c>
      <c r="I808" s="43">
        <f>IF(D808="","",IFERROR(INDEX(Listas!$B$2:$B$18,MATCH(D808,Listas!$A$2:$A$18,0)),"Revisar"))</f>
        <v/>
      </c>
      <c r="J808" s="43">
        <f>IF(D808="","",IFERROR(INDEX(Listas!$C$2:$C$18,MATCH(D808,Listas!$A$2:$A$18,0))&amp;"",""))</f>
        <v/>
      </c>
      <c r="K808" s="8" t="n"/>
      <c r="L808" s="1" t="n"/>
    </row>
    <row r="809">
      <c r="A809" s="5" t="n"/>
      <c r="B809" s="32"/>
      <c r="C809" s="33"/>
      <c r="D809" s="33"/>
      <c r="E809" s="34"/>
      <c r="F809" s="35"/>
      <c r="G809" s="36">
        <f>IF(B809="","",MONTH(B809))</f>
        <v/>
      </c>
      <c r="H809" s="36">
        <f>IF(B809="","",YEAR(B809))</f>
        <v/>
      </c>
      <c r="I809" s="37">
        <f>IF(D809="","",IFERROR(INDEX(Listas!$B$2:$B$18,MATCH(D809,Listas!$A$2:$A$18,0)),"Revisar"))</f>
        <v/>
      </c>
      <c r="J809" s="37">
        <f>IF(D809="","",IFERROR(INDEX(Listas!$C$2:$C$18,MATCH(D809,Listas!$A$2:$A$18,0))&amp;"",""))</f>
        <v/>
      </c>
      <c r="K809" s="8" t="n"/>
      <c r="L809" s="1" t="n"/>
    </row>
    <row r="810">
      <c r="A810" s="5" t="n"/>
      <c r="B810" s="38"/>
      <c r="C810" s="39"/>
      <c r="D810" s="39"/>
      <c r="E810" s="40"/>
      <c r="F810" s="41"/>
      <c r="G810" s="42">
        <f>IF(B810="","",MONTH(B810))</f>
        <v/>
      </c>
      <c r="H810" s="42">
        <f>IF(B810="","",YEAR(B810))</f>
        <v/>
      </c>
      <c r="I810" s="43">
        <f>IF(D810="","",IFERROR(INDEX(Listas!$B$2:$B$18,MATCH(D810,Listas!$A$2:$A$18,0)),"Revisar"))</f>
        <v/>
      </c>
      <c r="J810" s="43">
        <f>IF(D810="","",IFERROR(INDEX(Listas!$C$2:$C$18,MATCH(D810,Listas!$A$2:$A$18,0))&amp;"",""))</f>
        <v/>
      </c>
      <c r="K810" s="8" t="n"/>
      <c r="L810" s="1" t="n"/>
    </row>
    <row r="811">
      <c r="A811" s="5" t="n"/>
      <c r="B811" s="32"/>
      <c r="C811" s="33"/>
      <c r="D811" s="33"/>
      <c r="E811" s="34"/>
      <c r="F811" s="35"/>
      <c r="G811" s="36">
        <f>IF(B811="","",MONTH(B811))</f>
        <v/>
      </c>
      <c r="H811" s="36">
        <f>IF(B811="","",YEAR(B811))</f>
        <v/>
      </c>
      <c r="I811" s="37">
        <f>IF(D811="","",IFERROR(INDEX(Listas!$B$2:$B$18,MATCH(D811,Listas!$A$2:$A$18,0)),"Revisar"))</f>
        <v/>
      </c>
      <c r="J811" s="37">
        <f>IF(D811="","",IFERROR(INDEX(Listas!$C$2:$C$18,MATCH(D811,Listas!$A$2:$A$18,0))&amp;"",""))</f>
        <v/>
      </c>
      <c r="K811" s="8" t="n"/>
      <c r="L811" s="1" t="n"/>
    </row>
    <row r="812">
      <c r="A812" s="5" t="n"/>
      <c r="B812" s="38"/>
      <c r="C812" s="39"/>
      <c r="D812" s="39"/>
      <c r="E812" s="40"/>
      <c r="F812" s="41"/>
      <c r="G812" s="42">
        <f>IF(B812="","",MONTH(B812))</f>
        <v/>
      </c>
      <c r="H812" s="42">
        <f>IF(B812="","",YEAR(B812))</f>
        <v/>
      </c>
      <c r="I812" s="43">
        <f>IF(D812="","",IFERROR(INDEX(Listas!$B$2:$B$18,MATCH(D812,Listas!$A$2:$A$18,0)),"Revisar"))</f>
        <v/>
      </c>
      <c r="J812" s="43">
        <f>IF(D812="","",IFERROR(INDEX(Listas!$C$2:$C$18,MATCH(D812,Listas!$A$2:$A$18,0))&amp;"",""))</f>
        <v/>
      </c>
      <c r="K812" s="8" t="n"/>
      <c r="L812" s="1" t="n"/>
    </row>
    <row r="813">
      <c r="A813" s="5" t="n"/>
      <c r="B813" s="32"/>
      <c r="C813" s="33"/>
      <c r="D813" s="33"/>
      <c r="E813" s="34"/>
      <c r="F813" s="35"/>
      <c r="G813" s="36">
        <f>IF(B813="","",MONTH(B813))</f>
        <v/>
      </c>
      <c r="H813" s="36">
        <f>IF(B813="","",YEAR(B813))</f>
        <v/>
      </c>
      <c r="I813" s="37">
        <f>IF(D813="","",IFERROR(INDEX(Listas!$B$2:$B$18,MATCH(D813,Listas!$A$2:$A$18,0)),"Revisar"))</f>
        <v/>
      </c>
      <c r="J813" s="37">
        <f>IF(D813="","",IFERROR(INDEX(Listas!$C$2:$C$18,MATCH(D813,Listas!$A$2:$A$18,0))&amp;"",""))</f>
        <v/>
      </c>
      <c r="K813" s="8" t="n"/>
      <c r="L813" s="1" t="n"/>
    </row>
    <row r="814">
      <c r="A814" s="5" t="n"/>
      <c r="B814" s="38"/>
      <c r="C814" s="39"/>
      <c r="D814" s="39"/>
      <c r="E814" s="40"/>
      <c r="F814" s="41"/>
      <c r="G814" s="42">
        <f>IF(B814="","",MONTH(B814))</f>
        <v/>
      </c>
      <c r="H814" s="42">
        <f>IF(B814="","",YEAR(B814))</f>
        <v/>
      </c>
      <c r="I814" s="43">
        <f>IF(D814="","",IFERROR(INDEX(Listas!$B$2:$B$18,MATCH(D814,Listas!$A$2:$A$18,0)),"Revisar"))</f>
        <v/>
      </c>
      <c r="J814" s="43">
        <f>IF(D814="","",IFERROR(INDEX(Listas!$C$2:$C$18,MATCH(D814,Listas!$A$2:$A$18,0))&amp;"",""))</f>
        <v/>
      </c>
      <c r="K814" s="8" t="n"/>
      <c r="L814" s="1" t="n"/>
    </row>
    <row r="815">
      <c r="A815" s="5" t="n"/>
      <c r="B815" s="32"/>
      <c r="C815" s="33"/>
      <c r="D815" s="33"/>
      <c r="E815" s="34"/>
      <c r="F815" s="35"/>
      <c r="G815" s="36">
        <f>IF(B815="","",MONTH(B815))</f>
        <v/>
      </c>
      <c r="H815" s="36">
        <f>IF(B815="","",YEAR(B815))</f>
        <v/>
      </c>
      <c r="I815" s="37">
        <f>IF(D815="","",IFERROR(INDEX(Listas!$B$2:$B$18,MATCH(D815,Listas!$A$2:$A$18,0)),"Revisar"))</f>
        <v/>
      </c>
      <c r="J815" s="37">
        <f>IF(D815="","",IFERROR(INDEX(Listas!$C$2:$C$18,MATCH(D815,Listas!$A$2:$A$18,0))&amp;"",""))</f>
        <v/>
      </c>
      <c r="K815" s="8" t="n"/>
      <c r="L815" s="1" t="n"/>
    </row>
    <row r="816">
      <c r="A816" s="5" t="n"/>
      <c r="B816" s="38"/>
      <c r="C816" s="39"/>
      <c r="D816" s="39"/>
      <c r="E816" s="40"/>
      <c r="F816" s="41"/>
      <c r="G816" s="42">
        <f>IF(B816="","",MONTH(B816))</f>
        <v/>
      </c>
      <c r="H816" s="42">
        <f>IF(B816="","",YEAR(B816))</f>
        <v/>
      </c>
      <c r="I816" s="43">
        <f>IF(D816="","",IFERROR(INDEX(Listas!$B$2:$B$18,MATCH(D816,Listas!$A$2:$A$18,0)),"Revisar"))</f>
        <v/>
      </c>
      <c r="J816" s="43">
        <f>IF(D816="","",IFERROR(INDEX(Listas!$C$2:$C$18,MATCH(D816,Listas!$A$2:$A$18,0))&amp;"",""))</f>
        <v/>
      </c>
      <c r="K816" s="8" t="n"/>
      <c r="L816" s="1" t="n"/>
    </row>
    <row r="817">
      <c r="A817" s="5" t="n"/>
      <c r="B817" s="32"/>
      <c r="C817" s="33"/>
      <c r="D817" s="33"/>
      <c r="E817" s="34"/>
      <c r="F817" s="35"/>
      <c r="G817" s="36">
        <f>IF(B817="","",MONTH(B817))</f>
        <v/>
      </c>
      <c r="H817" s="36">
        <f>IF(B817="","",YEAR(B817))</f>
        <v/>
      </c>
      <c r="I817" s="37">
        <f>IF(D817="","",IFERROR(INDEX(Listas!$B$2:$B$18,MATCH(D817,Listas!$A$2:$A$18,0)),"Revisar"))</f>
        <v/>
      </c>
      <c r="J817" s="37">
        <f>IF(D817="","",IFERROR(INDEX(Listas!$C$2:$C$18,MATCH(D817,Listas!$A$2:$A$18,0))&amp;"",""))</f>
        <v/>
      </c>
      <c r="K817" s="8" t="n"/>
      <c r="L817" s="1" t="n"/>
    </row>
    <row r="818">
      <c r="A818" s="5" t="n"/>
      <c r="B818" s="38"/>
      <c r="C818" s="39"/>
      <c r="D818" s="39"/>
      <c r="E818" s="40"/>
      <c r="F818" s="41"/>
      <c r="G818" s="42">
        <f>IF(B818="","",MONTH(B818))</f>
        <v/>
      </c>
      <c r="H818" s="42">
        <f>IF(B818="","",YEAR(B818))</f>
        <v/>
      </c>
      <c r="I818" s="43">
        <f>IF(D818="","",IFERROR(INDEX(Listas!$B$2:$B$18,MATCH(D818,Listas!$A$2:$A$18,0)),"Revisar"))</f>
        <v/>
      </c>
      <c r="J818" s="43">
        <f>IF(D818="","",IFERROR(INDEX(Listas!$C$2:$C$18,MATCH(D818,Listas!$A$2:$A$18,0))&amp;"",""))</f>
        <v/>
      </c>
      <c r="K818" s="8" t="n"/>
      <c r="L818" s="1" t="n"/>
    </row>
    <row r="819">
      <c r="A819" s="5" t="n"/>
      <c r="B819" s="32"/>
      <c r="C819" s="33"/>
      <c r="D819" s="33"/>
      <c r="E819" s="34"/>
      <c r="F819" s="35"/>
      <c r="G819" s="36">
        <f>IF(B819="","",MONTH(B819))</f>
        <v/>
      </c>
      <c r="H819" s="36">
        <f>IF(B819="","",YEAR(B819))</f>
        <v/>
      </c>
      <c r="I819" s="37">
        <f>IF(D819="","",IFERROR(INDEX(Listas!$B$2:$B$18,MATCH(D819,Listas!$A$2:$A$18,0)),"Revisar"))</f>
        <v/>
      </c>
      <c r="J819" s="37">
        <f>IF(D819="","",IFERROR(INDEX(Listas!$C$2:$C$18,MATCH(D819,Listas!$A$2:$A$18,0))&amp;"",""))</f>
        <v/>
      </c>
      <c r="K819" s="8" t="n"/>
      <c r="L819" s="1" t="n"/>
    </row>
    <row r="820">
      <c r="A820" s="5" t="n"/>
      <c r="B820" s="38"/>
      <c r="C820" s="39"/>
      <c r="D820" s="39"/>
      <c r="E820" s="40"/>
      <c r="F820" s="41"/>
      <c r="G820" s="42">
        <f>IF(B820="","",MONTH(B820))</f>
        <v/>
      </c>
      <c r="H820" s="42">
        <f>IF(B820="","",YEAR(B820))</f>
        <v/>
      </c>
      <c r="I820" s="43">
        <f>IF(D820="","",IFERROR(INDEX(Listas!$B$2:$B$18,MATCH(D820,Listas!$A$2:$A$18,0)),"Revisar"))</f>
        <v/>
      </c>
      <c r="J820" s="43">
        <f>IF(D820="","",IFERROR(INDEX(Listas!$C$2:$C$18,MATCH(D820,Listas!$A$2:$A$18,0))&amp;"",""))</f>
        <v/>
      </c>
      <c r="K820" s="8" t="n"/>
      <c r="L820" s="1" t="n"/>
    </row>
    <row r="821">
      <c r="A821" s="5" t="n"/>
      <c r="B821" s="32"/>
      <c r="C821" s="33"/>
      <c r="D821" s="33"/>
      <c r="E821" s="34"/>
      <c r="F821" s="35"/>
      <c r="G821" s="36">
        <f>IF(B821="","",MONTH(B821))</f>
        <v/>
      </c>
      <c r="H821" s="36">
        <f>IF(B821="","",YEAR(B821))</f>
        <v/>
      </c>
      <c r="I821" s="37">
        <f>IF(D821="","",IFERROR(INDEX(Listas!$B$2:$B$18,MATCH(D821,Listas!$A$2:$A$18,0)),"Revisar"))</f>
        <v/>
      </c>
      <c r="J821" s="37">
        <f>IF(D821="","",IFERROR(INDEX(Listas!$C$2:$C$18,MATCH(D821,Listas!$A$2:$A$18,0))&amp;"",""))</f>
        <v/>
      </c>
      <c r="K821" s="8" t="n"/>
      <c r="L821" s="1" t="n"/>
    </row>
    <row r="822">
      <c r="A822" s="5" t="n"/>
      <c r="B822" s="38"/>
      <c r="C822" s="39"/>
      <c r="D822" s="39"/>
      <c r="E822" s="40"/>
      <c r="F822" s="41"/>
      <c r="G822" s="42">
        <f>IF(B822="","",MONTH(B822))</f>
        <v/>
      </c>
      <c r="H822" s="42">
        <f>IF(B822="","",YEAR(B822))</f>
        <v/>
      </c>
      <c r="I822" s="43">
        <f>IF(D822="","",IFERROR(INDEX(Listas!$B$2:$B$18,MATCH(D822,Listas!$A$2:$A$18,0)),"Revisar"))</f>
        <v/>
      </c>
      <c r="J822" s="43">
        <f>IF(D822="","",IFERROR(INDEX(Listas!$C$2:$C$18,MATCH(D822,Listas!$A$2:$A$18,0))&amp;"",""))</f>
        <v/>
      </c>
      <c r="K822" s="8" t="n"/>
      <c r="L822" s="1" t="n"/>
    </row>
    <row r="823">
      <c r="A823" s="5" t="n"/>
      <c r="B823" s="32"/>
      <c r="C823" s="33"/>
      <c r="D823" s="33"/>
      <c r="E823" s="34"/>
      <c r="F823" s="35"/>
      <c r="G823" s="36">
        <f>IF(B823="","",MONTH(B823))</f>
        <v/>
      </c>
      <c r="H823" s="36">
        <f>IF(B823="","",YEAR(B823))</f>
        <v/>
      </c>
      <c r="I823" s="37">
        <f>IF(D823="","",IFERROR(INDEX(Listas!$B$2:$B$18,MATCH(D823,Listas!$A$2:$A$18,0)),"Revisar"))</f>
        <v/>
      </c>
      <c r="J823" s="37">
        <f>IF(D823="","",IFERROR(INDEX(Listas!$C$2:$C$18,MATCH(D823,Listas!$A$2:$A$18,0))&amp;"",""))</f>
        <v/>
      </c>
      <c r="K823" s="8" t="n"/>
      <c r="L823" s="1" t="n"/>
    </row>
    <row r="824">
      <c r="A824" s="5" t="n"/>
      <c r="B824" s="38"/>
      <c r="C824" s="39"/>
      <c r="D824" s="39"/>
      <c r="E824" s="40"/>
      <c r="F824" s="41"/>
      <c r="G824" s="42">
        <f>IF(B824="","",MONTH(B824))</f>
        <v/>
      </c>
      <c r="H824" s="42">
        <f>IF(B824="","",YEAR(B824))</f>
        <v/>
      </c>
      <c r="I824" s="43">
        <f>IF(D824="","",IFERROR(INDEX(Listas!$B$2:$B$18,MATCH(D824,Listas!$A$2:$A$18,0)),"Revisar"))</f>
        <v/>
      </c>
      <c r="J824" s="43">
        <f>IF(D824="","",IFERROR(INDEX(Listas!$C$2:$C$18,MATCH(D824,Listas!$A$2:$A$18,0))&amp;"",""))</f>
        <v/>
      </c>
      <c r="K824" s="8" t="n"/>
      <c r="L824" s="1" t="n"/>
    </row>
    <row r="825">
      <c r="A825" s="5" t="n"/>
      <c r="B825" s="32"/>
      <c r="C825" s="33"/>
      <c r="D825" s="33"/>
      <c r="E825" s="34"/>
      <c r="F825" s="35"/>
      <c r="G825" s="36">
        <f>IF(B825="","",MONTH(B825))</f>
        <v/>
      </c>
      <c r="H825" s="36">
        <f>IF(B825="","",YEAR(B825))</f>
        <v/>
      </c>
      <c r="I825" s="37">
        <f>IF(D825="","",IFERROR(INDEX(Listas!$B$2:$B$18,MATCH(D825,Listas!$A$2:$A$18,0)),"Revisar"))</f>
        <v/>
      </c>
      <c r="J825" s="37">
        <f>IF(D825="","",IFERROR(INDEX(Listas!$C$2:$C$18,MATCH(D825,Listas!$A$2:$A$18,0))&amp;"",""))</f>
        <v/>
      </c>
      <c r="K825" s="8" t="n"/>
      <c r="L825" s="1" t="n"/>
    </row>
    <row r="826">
      <c r="A826" s="5" t="n"/>
      <c r="B826" s="38"/>
      <c r="C826" s="39"/>
      <c r="D826" s="39"/>
      <c r="E826" s="40"/>
      <c r="F826" s="41"/>
      <c r="G826" s="42">
        <f>IF(B826="","",MONTH(B826))</f>
        <v/>
      </c>
      <c r="H826" s="42">
        <f>IF(B826="","",YEAR(B826))</f>
        <v/>
      </c>
      <c r="I826" s="43">
        <f>IF(D826="","",IFERROR(INDEX(Listas!$B$2:$B$18,MATCH(D826,Listas!$A$2:$A$18,0)),"Revisar"))</f>
        <v/>
      </c>
      <c r="J826" s="43">
        <f>IF(D826="","",IFERROR(INDEX(Listas!$C$2:$C$18,MATCH(D826,Listas!$A$2:$A$18,0))&amp;"",""))</f>
        <v/>
      </c>
      <c r="K826" s="8" t="n"/>
      <c r="L826" s="1" t="n"/>
    </row>
    <row r="827">
      <c r="A827" s="5" t="n"/>
      <c r="B827" s="32"/>
      <c r="C827" s="33"/>
      <c r="D827" s="33"/>
      <c r="E827" s="34"/>
      <c r="F827" s="35"/>
      <c r="G827" s="36">
        <f>IF(B827="","",MONTH(B827))</f>
        <v/>
      </c>
      <c r="H827" s="36">
        <f>IF(B827="","",YEAR(B827))</f>
        <v/>
      </c>
      <c r="I827" s="37">
        <f>IF(D827="","",IFERROR(INDEX(Listas!$B$2:$B$18,MATCH(D827,Listas!$A$2:$A$18,0)),"Revisar"))</f>
        <v/>
      </c>
      <c r="J827" s="37">
        <f>IF(D827="","",IFERROR(INDEX(Listas!$C$2:$C$18,MATCH(D827,Listas!$A$2:$A$18,0))&amp;"",""))</f>
        <v/>
      </c>
      <c r="K827" s="8" t="n"/>
      <c r="L827" s="1" t="n"/>
    </row>
    <row r="828">
      <c r="A828" s="5" t="n"/>
      <c r="B828" s="38"/>
      <c r="C828" s="39"/>
      <c r="D828" s="39"/>
      <c r="E828" s="40"/>
      <c r="F828" s="41"/>
      <c r="G828" s="42">
        <f>IF(B828="","",MONTH(B828))</f>
        <v/>
      </c>
      <c r="H828" s="42">
        <f>IF(B828="","",YEAR(B828))</f>
        <v/>
      </c>
      <c r="I828" s="43">
        <f>IF(D828="","",IFERROR(INDEX(Listas!$B$2:$B$18,MATCH(D828,Listas!$A$2:$A$18,0)),"Revisar"))</f>
        <v/>
      </c>
      <c r="J828" s="43">
        <f>IF(D828="","",IFERROR(INDEX(Listas!$C$2:$C$18,MATCH(D828,Listas!$A$2:$A$18,0))&amp;"",""))</f>
        <v/>
      </c>
      <c r="K828" s="8" t="n"/>
      <c r="L828" s="1" t="n"/>
    </row>
    <row r="829">
      <c r="A829" s="5" t="n"/>
      <c r="B829" s="32"/>
      <c r="C829" s="33"/>
      <c r="D829" s="33"/>
      <c r="E829" s="34"/>
      <c r="F829" s="35"/>
      <c r="G829" s="36">
        <f>IF(B829="","",MONTH(B829))</f>
        <v/>
      </c>
      <c r="H829" s="36">
        <f>IF(B829="","",YEAR(B829))</f>
        <v/>
      </c>
      <c r="I829" s="37">
        <f>IF(D829="","",IFERROR(INDEX(Listas!$B$2:$B$18,MATCH(D829,Listas!$A$2:$A$18,0)),"Revisar"))</f>
        <v/>
      </c>
      <c r="J829" s="37">
        <f>IF(D829="","",IFERROR(INDEX(Listas!$C$2:$C$18,MATCH(D829,Listas!$A$2:$A$18,0))&amp;"",""))</f>
        <v/>
      </c>
      <c r="K829" s="8" t="n"/>
      <c r="L829" s="1" t="n"/>
    </row>
    <row r="830">
      <c r="A830" s="5" t="n"/>
      <c r="B830" s="38"/>
      <c r="C830" s="39"/>
      <c r="D830" s="39"/>
      <c r="E830" s="40"/>
      <c r="F830" s="41"/>
      <c r="G830" s="42">
        <f>IF(B830="","",MONTH(B830))</f>
        <v/>
      </c>
      <c r="H830" s="42">
        <f>IF(B830="","",YEAR(B830))</f>
        <v/>
      </c>
      <c r="I830" s="43">
        <f>IF(D830="","",IFERROR(INDEX(Listas!$B$2:$B$18,MATCH(D830,Listas!$A$2:$A$18,0)),"Revisar"))</f>
        <v/>
      </c>
      <c r="J830" s="43">
        <f>IF(D830="","",IFERROR(INDEX(Listas!$C$2:$C$18,MATCH(D830,Listas!$A$2:$A$18,0))&amp;"",""))</f>
        <v/>
      </c>
      <c r="K830" s="8" t="n"/>
      <c r="L830" s="1" t="n"/>
    </row>
    <row r="831">
      <c r="A831" s="5" t="n"/>
      <c r="B831" s="32"/>
      <c r="C831" s="33"/>
      <c r="D831" s="33"/>
      <c r="E831" s="34"/>
      <c r="F831" s="35"/>
      <c r="G831" s="36">
        <f>IF(B831="","",MONTH(B831))</f>
        <v/>
      </c>
      <c r="H831" s="36">
        <f>IF(B831="","",YEAR(B831))</f>
        <v/>
      </c>
      <c r="I831" s="37">
        <f>IF(D831="","",IFERROR(INDEX(Listas!$B$2:$B$18,MATCH(D831,Listas!$A$2:$A$18,0)),"Revisar"))</f>
        <v/>
      </c>
      <c r="J831" s="37">
        <f>IF(D831="","",IFERROR(INDEX(Listas!$C$2:$C$18,MATCH(D831,Listas!$A$2:$A$18,0))&amp;"",""))</f>
        <v/>
      </c>
      <c r="K831" s="8" t="n"/>
      <c r="L831" s="1" t="n"/>
    </row>
    <row r="832">
      <c r="A832" s="5" t="n"/>
      <c r="B832" s="38"/>
      <c r="C832" s="39"/>
      <c r="D832" s="39"/>
      <c r="E832" s="40"/>
      <c r="F832" s="41"/>
      <c r="G832" s="42">
        <f>IF(B832="","",MONTH(B832))</f>
        <v/>
      </c>
      <c r="H832" s="42">
        <f>IF(B832="","",YEAR(B832))</f>
        <v/>
      </c>
      <c r="I832" s="43">
        <f>IF(D832="","",IFERROR(INDEX(Listas!$B$2:$B$18,MATCH(D832,Listas!$A$2:$A$18,0)),"Revisar"))</f>
        <v/>
      </c>
      <c r="J832" s="43">
        <f>IF(D832="","",IFERROR(INDEX(Listas!$C$2:$C$18,MATCH(D832,Listas!$A$2:$A$18,0))&amp;"",""))</f>
        <v/>
      </c>
      <c r="K832" s="8" t="n"/>
      <c r="L832" s="1" t="n"/>
    </row>
    <row r="833">
      <c r="A833" s="5" t="n"/>
      <c r="B833" s="32"/>
      <c r="C833" s="33"/>
      <c r="D833" s="33"/>
      <c r="E833" s="34"/>
      <c r="F833" s="35"/>
      <c r="G833" s="36">
        <f>IF(B833="","",MONTH(B833))</f>
        <v/>
      </c>
      <c r="H833" s="36">
        <f>IF(B833="","",YEAR(B833))</f>
        <v/>
      </c>
      <c r="I833" s="37">
        <f>IF(D833="","",IFERROR(INDEX(Listas!$B$2:$B$18,MATCH(D833,Listas!$A$2:$A$18,0)),"Revisar"))</f>
        <v/>
      </c>
      <c r="J833" s="37">
        <f>IF(D833="","",IFERROR(INDEX(Listas!$C$2:$C$18,MATCH(D833,Listas!$A$2:$A$18,0))&amp;"",""))</f>
        <v/>
      </c>
      <c r="K833" s="8" t="n"/>
      <c r="L833" s="1" t="n"/>
    </row>
    <row r="834">
      <c r="A834" s="5" t="n"/>
      <c r="B834" s="38"/>
      <c r="C834" s="39"/>
      <c r="D834" s="39"/>
      <c r="E834" s="40"/>
      <c r="F834" s="41"/>
      <c r="G834" s="42">
        <f>IF(B834="","",MONTH(B834))</f>
        <v/>
      </c>
      <c r="H834" s="42">
        <f>IF(B834="","",YEAR(B834))</f>
        <v/>
      </c>
      <c r="I834" s="43">
        <f>IF(D834="","",IFERROR(INDEX(Listas!$B$2:$B$18,MATCH(D834,Listas!$A$2:$A$18,0)),"Revisar"))</f>
        <v/>
      </c>
      <c r="J834" s="43">
        <f>IF(D834="","",IFERROR(INDEX(Listas!$C$2:$C$18,MATCH(D834,Listas!$A$2:$A$18,0))&amp;"",""))</f>
        <v/>
      </c>
      <c r="K834" s="8" t="n"/>
      <c r="L834" s="1" t="n"/>
    </row>
    <row r="835">
      <c r="A835" s="5" t="n"/>
      <c r="B835" s="32"/>
      <c r="C835" s="33"/>
      <c r="D835" s="33"/>
      <c r="E835" s="34"/>
      <c r="F835" s="35"/>
      <c r="G835" s="36">
        <f>IF(B835="","",MONTH(B835))</f>
        <v/>
      </c>
      <c r="H835" s="36">
        <f>IF(B835="","",YEAR(B835))</f>
        <v/>
      </c>
      <c r="I835" s="37">
        <f>IF(D835="","",IFERROR(INDEX(Listas!$B$2:$B$18,MATCH(D835,Listas!$A$2:$A$18,0)),"Revisar"))</f>
        <v/>
      </c>
      <c r="J835" s="37">
        <f>IF(D835="","",IFERROR(INDEX(Listas!$C$2:$C$18,MATCH(D835,Listas!$A$2:$A$18,0))&amp;"",""))</f>
        <v/>
      </c>
      <c r="K835" s="8" t="n"/>
      <c r="L835" s="1" t="n"/>
    </row>
    <row r="836">
      <c r="A836" s="5" t="n"/>
      <c r="B836" s="38"/>
      <c r="C836" s="39"/>
      <c r="D836" s="39"/>
      <c r="E836" s="40"/>
      <c r="F836" s="41"/>
      <c r="G836" s="42">
        <f>IF(B836="","",MONTH(B836))</f>
        <v/>
      </c>
      <c r="H836" s="42">
        <f>IF(B836="","",YEAR(B836))</f>
        <v/>
      </c>
      <c r="I836" s="43">
        <f>IF(D836="","",IFERROR(INDEX(Listas!$B$2:$B$18,MATCH(D836,Listas!$A$2:$A$18,0)),"Revisar"))</f>
        <v/>
      </c>
      <c r="J836" s="43">
        <f>IF(D836="","",IFERROR(INDEX(Listas!$C$2:$C$18,MATCH(D836,Listas!$A$2:$A$18,0))&amp;"",""))</f>
        <v/>
      </c>
      <c r="K836" s="8" t="n"/>
      <c r="L836" s="1" t="n"/>
    </row>
    <row r="837">
      <c r="A837" s="5" t="n"/>
      <c r="B837" s="32"/>
      <c r="C837" s="33"/>
      <c r="D837" s="33"/>
      <c r="E837" s="34"/>
      <c r="F837" s="35"/>
      <c r="G837" s="36">
        <f>IF(B837="","",MONTH(B837))</f>
        <v/>
      </c>
      <c r="H837" s="36">
        <f>IF(B837="","",YEAR(B837))</f>
        <v/>
      </c>
      <c r="I837" s="37">
        <f>IF(D837="","",IFERROR(INDEX(Listas!$B$2:$B$18,MATCH(D837,Listas!$A$2:$A$18,0)),"Revisar"))</f>
        <v/>
      </c>
      <c r="J837" s="37">
        <f>IF(D837="","",IFERROR(INDEX(Listas!$C$2:$C$18,MATCH(D837,Listas!$A$2:$A$18,0))&amp;"",""))</f>
        <v/>
      </c>
      <c r="K837" s="8" t="n"/>
      <c r="L837" s="1" t="n"/>
    </row>
    <row r="838">
      <c r="A838" s="5" t="n"/>
      <c r="B838" s="38"/>
      <c r="C838" s="39"/>
      <c r="D838" s="39"/>
      <c r="E838" s="40"/>
      <c r="F838" s="41"/>
      <c r="G838" s="42">
        <f>IF(B838="","",MONTH(B838))</f>
        <v/>
      </c>
      <c r="H838" s="42">
        <f>IF(B838="","",YEAR(B838))</f>
        <v/>
      </c>
      <c r="I838" s="43">
        <f>IF(D838="","",IFERROR(INDEX(Listas!$B$2:$B$18,MATCH(D838,Listas!$A$2:$A$18,0)),"Revisar"))</f>
        <v/>
      </c>
      <c r="J838" s="43">
        <f>IF(D838="","",IFERROR(INDEX(Listas!$C$2:$C$18,MATCH(D838,Listas!$A$2:$A$18,0))&amp;"",""))</f>
        <v/>
      </c>
      <c r="K838" s="8" t="n"/>
      <c r="L838" s="1" t="n"/>
    </row>
    <row r="839">
      <c r="A839" s="5" t="n"/>
      <c r="B839" s="32"/>
      <c r="C839" s="33"/>
      <c r="D839" s="33"/>
      <c r="E839" s="34"/>
      <c r="F839" s="35"/>
      <c r="G839" s="36">
        <f>IF(B839="","",MONTH(B839))</f>
        <v/>
      </c>
      <c r="H839" s="36">
        <f>IF(B839="","",YEAR(B839))</f>
        <v/>
      </c>
      <c r="I839" s="37">
        <f>IF(D839="","",IFERROR(INDEX(Listas!$B$2:$B$18,MATCH(D839,Listas!$A$2:$A$18,0)),"Revisar"))</f>
        <v/>
      </c>
      <c r="J839" s="37">
        <f>IF(D839="","",IFERROR(INDEX(Listas!$C$2:$C$18,MATCH(D839,Listas!$A$2:$A$18,0))&amp;"",""))</f>
        <v/>
      </c>
      <c r="K839" s="8" t="n"/>
      <c r="L839" s="1" t="n"/>
    </row>
    <row r="840">
      <c r="A840" s="5" t="n"/>
      <c r="B840" s="38"/>
      <c r="C840" s="39"/>
      <c r="D840" s="39"/>
      <c r="E840" s="40"/>
      <c r="F840" s="41"/>
      <c r="G840" s="42">
        <f>IF(B840="","",MONTH(B840))</f>
        <v/>
      </c>
      <c r="H840" s="42">
        <f>IF(B840="","",YEAR(B840))</f>
        <v/>
      </c>
      <c r="I840" s="43">
        <f>IF(D840="","",IFERROR(INDEX(Listas!$B$2:$B$18,MATCH(D840,Listas!$A$2:$A$18,0)),"Revisar"))</f>
        <v/>
      </c>
      <c r="J840" s="43">
        <f>IF(D840="","",IFERROR(INDEX(Listas!$C$2:$C$18,MATCH(D840,Listas!$A$2:$A$18,0))&amp;"",""))</f>
        <v/>
      </c>
      <c r="K840" s="8" t="n"/>
      <c r="L840" s="1" t="n"/>
    </row>
    <row r="841">
      <c r="A841" s="5" t="n"/>
      <c r="B841" s="32"/>
      <c r="C841" s="33"/>
      <c r="D841" s="33"/>
      <c r="E841" s="34"/>
      <c r="F841" s="35"/>
      <c r="G841" s="36">
        <f>IF(B841="","",MONTH(B841))</f>
        <v/>
      </c>
      <c r="H841" s="36">
        <f>IF(B841="","",YEAR(B841))</f>
        <v/>
      </c>
      <c r="I841" s="37">
        <f>IF(D841="","",IFERROR(INDEX(Listas!$B$2:$B$18,MATCH(D841,Listas!$A$2:$A$18,0)),"Revisar"))</f>
        <v/>
      </c>
      <c r="J841" s="37">
        <f>IF(D841="","",IFERROR(INDEX(Listas!$C$2:$C$18,MATCH(D841,Listas!$A$2:$A$18,0))&amp;"",""))</f>
        <v/>
      </c>
      <c r="K841" s="8" t="n"/>
      <c r="L841" s="1" t="n"/>
    </row>
    <row r="842">
      <c r="A842" s="5" t="n"/>
      <c r="B842" s="38"/>
      <c r="C842" s="39"/>
      <c r="D842" s="39"/>
      <c r="E842" s="40"/>
      <c r="F842" s="41"/>
      <c r="G842" s="42">
        <f>IF(B842="","",MONTH(B842))</f>
        <v/>
      </c>
      <c r="H842" s="42">
        <f>IF(B842="","",YEAR(B842))</f>
        <v/>
      </c>
      <c r="I842" s="43">
        <f>IF(D842="","",IFERROR(INDEX(Listas!$B$2:$B$18,MATCH(D842,Listas!$A$2:$A$18,0)),"Revisar"))</f>
        <v/>
      </c>
      <c r="J842" s="43">
        <f>IF(D842="","",IFERROR(INDEX(Listas!$C$2:$C$18,MATCH(D842,Listas!$A$2:$A$18,0))&amp;"",""))</f>
        <v/>
      </c>
      <c r="K842" s="8" t="n"/>
      <c r="L842" s="1" t="n"/>
    </row>
    <row r="843">
      <c r="A843" s="5" t="n"/>
      <c r="B843" s="32"/>
      <c r="C843" s="33"/>
      <c r="D843" s="33"/>
      <c r="E843" s="34"/>
      <c r="F843" s="35"/>
      <c r="G843" s="36">
        <f>IF(B843="","",MONTH(B843))</f>
        <v/>
      </c>
      <c r="H843" s="36">
        <f>IF(B843="","",YEAR(B843))</f>
        <v/>
      </c>
      <c r="I843" s="37">
        <f>IF(D843="","",IFERROR(INDEX(Listas!$B$2:$B$18,MATCH(D843,Listas!$A$2:$A$18,0)),"Revisar"))</f>
        <v/>
      </c>
      <c r="J843" s="37">
        <f>IF(D843="","",IFERROR(INDEX(Listas!$C$2:$C$18,MATCH(D843,Listas!$A$2:$A$18,0))&amp;"",""))</f>
        <v/>
      </c>
      <c r="K843" s="8" t="n"/>
      <c r="L843" s="1" t="n"/>
    </row>
    <row r="844">
      <c r="A844" s="5" t="n"/>
      <c r="B844" s="38"/>
      <c r="C844" s="39"/>
      <c r="D844" s="39"/>
      <c r="E844" s="40"/>
      <c r="F844" s="41"/>
      <c r="G844" s="42">
        <f>IF(B844="","",MONTH(B844))</f>
        <v/>
      </c>
      <c r="H844" s="42">
        <f>IF(B844="","",YEAR(B844))</f>
        <v/>
      </c>
      <c r="I844" s="43">
        <f>IF(D844="","",IFERROR(INDEX(Listas!$B$2:$B$18,MATCH(D844,Listas!$A$2:$A$18,0)),"Revisar"))</f>
        <v/>
      </c>
      <c r="J844" s="43">
        <f>IF(D844="","",IFERROR(INDEX(Listas!$C$2:$C$18,MATCH(D844,Listas!$A$2:$A$18,0))&amp;"",""))</f>
        <v/>
      </c>
      <c r="K844" s="8" t="n"/>
      <c r="L844" s="1" t="n"/>
    </row>
    <row r="845">
      <c r="A845" s="5" t="n"/>
      <c r="B845" s="32"/>
      <c r="C845" s="33"/>
      <c r="D845" s="33"/>
      <c r="E845" s="34"/>
      <c r="F845" s="35"/>
      <c r="G845" s="36">
        <f>IF(B845="","",MONTH(B845))</f>
        <v/>
      </c>
      <c r="H845" s="36">
        <f>IF(B845="","",YEAR(B845))</f>
        <v/>
      </c>
      <c r="I845" s="37">
        <f>IF(D845="","",IFERROR(INDEX(Listas!$B$2:$B$18,MATCH(D845,Listas!$A$2:$A$18,0)),"Revisar"))</f>
        <v/>
      </c>
      <c r="J845" s="37">
        <f>IF(D845="","",IFERROR(INDEX(Listas!$C$2:$C$18,MATCH(D845,Listas!$A$2:$A$18,0))&amp;"",""))</f>
        <v/>
      </c>
      <c r="K845" s="8" t="n"/>
      <c r="L845" s="1" t="n"/>
    </row>
    <row r="846">
      <c r="A846" s="5" t="n"/>
      <c r="B846" s="38"/>
      <c r="C846" s="39"/>
      <c r="D846" s="39"/>
      <c r="E846" s="40"/>
      <c r="F846" s="41"/>
      <c r="G846" s="42">
        <f>IF(B846="","",MONTH(B846))</f>
        <v/>
      </c>
      <c r="H846" s="42">
        <f>IF(B846="","",YEAR(B846))</f>
        <v/>
      </c>
      <c r="I846" s="43">
        <f>IF(D846="","",IFERROR(INDEX(Listas!$B$2:$B$18,MATCH(D846,Listas!$A$2:$A$18,0)),"Revisar"))</f>
        <v/>
      </c>
      <c r="J846" s="43">
        <f>IF(D846="","",IFERROR(INDEX(Listas!$C$2:$C$18,MATCH(D846,Listas!$A$2:$A$18,0))&amp;"",""))</f>
        <v/>
      </c>
      <c r="K846" s="8" t="n"/>
      <c r="L846" s="1" t="n"/>
    </row>
    <row r="847">
      <c r="A847" s="5" t="n"/>
      <c r="B847" s="32"/>
      <c r="C847" s="33"/>
      <c r="D847" s="33"/>
      <c r="E847" s="34"/>
      <c r="F847" s="35"/>
      <c r="G847" s="36">
        <f>IF(B847="","",MONTH(B847))</f>
        <v/>
      </c>
      <c r="H847" s="36">
        <f>IF(B847="","",YEAR(B847))</f>
        <v/>
      </c>
      <c r="I847" s="37">
        <f>IF(D847="","",IFERROR(INDEX(Listas!$B$2:$B$18,MATCH(D847,Listas!$A$2:$A$18,0)),"Revisar"))</f>
        <v/>
      </c>
      <c r="J847" s="37">
        <f>IF(D847="","",IFERROR(INDEX(Listas!$C$2:$C$18,MATCH(D847,Listas!$A$2:$A$18,0))&amp;"",""))</f>
        <v/>
      </c>
      <c r="K847" s="8" t="n"/>
      <c r="L847" s="1" t="n"/>
    </row>
    <row r="848">
      <c r="A848" s="5" t="n"/>
      <c r="B848" s="38"/>
      <c r="C848" s="39"/>
      <c r="D848" s="39"/>
      <c r="E848" s="40"/>
      <c r="F848" s="41"/>
      <c r="G848" s="42">
        <f>IF(B848="","",MONTH(B848))</f>
        <v/>
      </c>
      <c r="H848" s="42">
        <f>IF(B848="","",YEAR(B848))</f>
        <v/>
      </c>
      <c r="I848" s="43">
        <f>IF(D848="","",IFERROR(INDEX(Listas!$B$2:$B$18,MATCH(D848,Listas!$A$2:$A$18,0)),"Revisar"))</f>
        <v/>
      </c>
      <c r="J848" s="43">
        <f>IF(D848="","",IFERROR(INDEX(Listas!$C$2:$C$18,MATCH(D848,Listas!$A$2:$A$18,0))&amp;"",""))</f>
        <v/>
      </c>
      <c r="K848" s="8" t="n"/>
      <c r="L848" s="1" t="n"/>
    </row>
    <row r="849">
      <c r="A849" s="5" t="n"/>
      <c r="B849" s="32"/>
      <c r="C849" s="33"/>
      <c r="D849" s="33"/>
      <c r="E849" s="34"/>
      <c r="F849" s="35"/>
      <c r="G849" s="36">
        <f>IF(B849="","",MONTH(B849))</f>
        <v/>
      </c>
      <c r="H849" s="36">
        <f>IF(B849="","",YEAR(B849))</f>
        <v/>
      </c>
      <c r="I849" s="37">
        <f>IF(D849="","",IFERROR(INDEX(Listas!$B$2:$B$18,MATCH(D849,Listas!$A$2:$A$18,0)),"Revisar"))</f>
        <v/>
      </c>
      <c r="J849" s="37">
        <f>IF(D849="","",IFERROR(INDEX(Listas!$C$2:$C$18,MATCH(D849,Listas!$A$2:$A$18,0))&amp;"",""))</f>
        <v/>
      </c>
      <c r="K849" s="8" t="n"/>
      <c r="L849" s="1" t="n"/>
    </row>
    <row r="850">
      <c r="A850" s="5" t="n"/>
      <c r="B850" s="38"/>
      <c r="C850" s="39"/>
      <c r="D850" s="39"/>
      <c r="E850" s="40"/>
      <c r="F850" s="41"/>
      <c r="G850" s="42">
        <f>IF(B850="","",MONTH(B850))</f>
        <v/>
      </c>
      <c r="H850" s="42">
        <f>IF(B850="","",YEAR(B850))</f>
        <v/>
      </c>
      <c r="I850" s="43">
        <f>IF(D850="","",IFERROR(INDEX(Listas!$B$2:$B$18,MATCH(D850,Listas!$A$2:$A$18,0)),"Revisar"))</f>
        <v/>
      </c>
      <c r="J850" s="43">
        <f>IF(D850="","",IFERROR(INDEX(Listas!$C$2:$C$18,MATCH(D850,Listas!$A$2:$A$18,0))&amp;"",""))</f>
        <v/>
      </c>
      <c r="K850" s="8" t="n"/>
      <c r="L850" s="1" t="n"/>
    </row>
    <row r="851">
      <c r="A851" s="5" t="n"/>
      <c r="B851" s="32"/>
      <c r="C851" s="33"/>
      <c r="D851" s="33"/>
      <c r="E851" s="34"/>
      <c r="F851" s="35"/>
      <c r="G851" s="36">
        <f>IF(B851="","",MONTH(B851))</f>
        <v/>
      </c>
      <c r="H851" s="36">
        <f>IF(B851="","",YEAR(B851))</f>
        <v/>
      </c>
      <c r="I851" s="37">
        <f>IF(D851="","",IFERROR(INDEX(Listas!$B$2:$B$18,MATCH(D851,Listas!$A$2:$A$18,0)),"Revisar"))</f>
        <v/>
      </c>
      <c r="J851" s="37">
        <f>IF(D851="","",IFERROR(INDEX(Listas!$C$2:$C$18,MATCH(D851,Listas!$A$2:$A$18,0))&amp;"",""))</f>
        <v/>
      </c>
      <c r="K851" s="8" t="n"/>
      <c r="L851" s="1" t="n"/>
    </row>
    <row r="852">
      <c r="A852" s="5" t="n"/>
      <c r="B852" s="38"/>
      <c r="C852" s="39"/>
      <c r="D852" s="39"/>
      <c r="E852" s="40"/>
      <c r="F852" s="41"/>
      <c r="G852" s="42">
        <f>IF(B852="","",MONTH(B852))</f>
        <v/>
      </c>
      <c r="H852" s="42">
        <f>IF(B852="","",YEAR(B852))</f>
        <v/>
      </c>
      <c r="I852" s="43">
        <f>IF(D852="","",IFERROR(INDEX(Listas!$B$2:$B$18,MATCH(D852,Listas!$A$2:$A$18,0)),"Revisar"))</f>
        <v/>
      </c>
      <c r="J852" s="43">
        <f>IF(D852="","",IFERROR(INDEX(Listas!$C$2:$C$18,MATCH(D852,Listas!$A$2:$A$18,0))&amp;"",""))</f>
        <v/>
      </c>
      <c r="K852" s="8" t="n"/>
      <c r="L852" s="1" t="n"/>
    </row>
    <row r="853">
      <c r="A853" s="5" t="n"/>
      <c r="B853" s="32"/>
      <c r="C853" s="33"/>
      <c r="D853" s="33"/>
      <c r="E853" s="34"/>
      <c r="F853" s="35"/>
      <c r="G853" s="36">
        <f>IF(B853="","",MONTH(B853))</f>
        <v/>
      </c>
      <c r="H853" s="36">
        <f>IF(B853="","",YEAR(B853))</f>
        <v/>
      </c>
      <c r="I853" s="37">
        <f>IF(D853="","",IFERROR(INDEX(Listas!$B$2:$B$18,MATCH(D853,Listas!$A$2:$A$18,0)),"Revisar"))</f>
        <v/>
      </c>
      <c r="J853" s="37">
        <f>IF(D853="","",IFERROR(INDEX(Listas!$C$2:$C$18,MATCH(D853,Listas!$A$2:$A$18,0))&amp;"",""))</f>
        <v/>
      </c>
      <c r="K853" s="8" t="n"/>
      <c r="L853" s="1" t="n"/>
    </row>
    <row r="854">
      <c r="A854" s="5" t="n"/>
      <c r="B854" s="38"/>
      <c r="C854" s="39"/>
      <c r="D854" s="39"/>
      <c r="E854" s="40"/>
      <c r="F854" s="41"/>
      <c r="G854" s="42">
        <f>IF(B854="","",MONTH(B854))</f>
        <v/>
      </c>
      <c r="H854" s="42">
        <f>IF(B854="","",YEAR(B854))</f>
        <v/>
      </c>
      <c r="I854" s="43">
        <f>IF(D854="","",IFERROR(INDEX(Listas!$B$2:$B$18,MATCH(D854,Listas!$A$2:$A$18,0)),"Revisar"))</f>
        <v/>
      </c>
      <c r="J854" s="43">
        <f>IF(D854="","",IFERROR(INDEX(Listas!$C$2:$C$18,MATCH(D854,Listas!$A$2:$A$18,0))&amp;"",""))</f>
        <v/>
      </c>
      <c r="K854" s="8" t="n"/>
      <c r="L854" s="1" t="n"/>
    </row>
    <row r="855">
      <c r="A855" s="5" t="n"/>
      <c r="B855" s="32"/>
      <c r="C855" s="33"/>
      <c r="D855" s="33"/>
      <c r="E855" s="34"/>
      <c r="F855" s="35"/>
      <c r="G855" s="36">
        <f>IF(B855="","",MONTH(B855))</f>
        <v/>
      </c>
      <c r="H855" s="36">
        <f>IF(B855="","",YEAR(B855))</f>
        <v/>
      </c>
      <c r="I855" s="37">
        <f>IF(D855="","",IFERROR(INDEX(Listas!$B$2:$B$18,MATCH(D855,Listas!$A$2:$A$18,0)),"Revisar"))</f>
        <v/>
      </c>
      <c r="J855" s="37">
        <f>IF(D855="","",IFERROR(INDEX(Listas!$C$2:$C$18,MATCH(D855,Listas!$A$2:$A$18,0))&amp;"",""))</f>
        <v/>
      </c>
      <c r="K855" s="8" t="n"/>
      <c r="L855" s="1" t="n"/>
    </row>
    <row r="856">
      <c r="A856" s="5" t="n"/>
      <c r="B856" s="38"/>
      <c r="C856" s="39"/>
      <c r="D856" s="39"/>
      <c r="E856" s="40"/>
      <c r="F856" s="41"/>
      <c r="G856" s="42">
        <f>IF(B856="","",MONTH(B856))</f>
        <v/>
      </c>
      <c r="H856" s="42">
        <f>IF(B856="","",YEAR(B856))</f>
        <v/>
      </c>
      <c r="I856" s="43">
        <f>IF(D856="","",IFERROR(INDEX(Listas!$B$2:$B$18,MATCH(D856,Listas!$A$2:$A$18,0)),"Revisar"))</f>
        <v/>
      </c>
      <c r="J856" s="43">
        <f>IF(D856="","",IFERROR(INDEX(Listas!$C$2:$C$18,MATCH(D856,Listas!$A$2:$A$18,0))&amp;"",""))</f>
        <v/>
      </c>
      <c r="K856" s="8" t="n"/>
      <c r="L856" s="1" t="n"/>
    </row>
    <row r="857">
      <c r="A857" s="5" t="n"/>
      <c r="B857" s="32"/>
      <c r="C857" s="33"/>
      <c r="D857" s="33"/>
      <c r="E857" s="34"/>
      <c r="F857" s="35"/>
      <c r="G857" s="36">
        <f>IF(B857="","",MONTH(B857))</f>
        <v/>
      </c>
      <c r="H857" s="36">
        <f>IF(B857="","",YEAR(B857))</f>
        <v/>
      </c>
      <c r="I857" s="37">
        <f>IF(D857="","",IFERROR(INDEX(Listas!$B$2:$B$18,MATCH(D857,Listas!$A$2:$A$18,0)),"Revisar"))</f>
        <v/>
      </c>
      <c r="J857" s="37">
        <f>IF(D857="","",IFERROR(INDEX(Listas!$C$2:$C$18,MATCH(D857,Listas!$A$2:$A$18,0))&amp;"",""))</f>
        <v/>
      </c>
      <c r="K857" s="8" t="n"/>
      <c r="L857" s="1" t="n"/>
    </row>
    <row r="858">
      <c r="A858" s="5" t="n"/>
      <c r="B858" s="38"/>
      <c r="C858" s="39"/>
      <c r="D858" s="39"/>
      <c r="E858" s="40"/>
      <c r="F858" s="41"/>
      <c r="G858" s="42">
        <f>IF(B858="","",MONTH(B858))</f>
        <v/>
      </c>
      <c r="H858" s="42">
        <f>IF(B858="","",YEAR(B858))</f>
        <v/>
      </c>
      <c r="I858" s="43">
        <f>IF(D858="","",IFERROR(INDEX(Listas!$B$2:$B$18,MATCH(D858,Listas!$A$2:$A$18,0)),"Revisar"))</f>
        <v/>
      </c>
      <c r="J858" s="43">
        <f>IF(D858="","",IFERROR(INDEX(Listas!$C$2:$C$18,MATCH(D858,Listas!$A$2:$A$18,0))&amp;"",""))</f>
        <v/>
      </c>
      <c r="K858" s="8" t="n"/>
      <c r="L858" s="1" t="n"/>
    </row>
    <row r="859">
      <c r="A859" s="5" t="n"/>
      <c r="B859" s="32"/>
      <c r="C859" s="33"/>
      <c r="D859" s="33"/>
      <c r="E859" s="34"/>
      <c r="F859" s="35"/>
      <c r="G859" s="36">
        <f>IF(B859="","",MONTH(B859))</f>
        <v/>
      </c>
      <c r="H859" s="36">
        <f>IF(B859="","",YEAR(B859))</f>
        <v/>
      </c>
      <c r="I859" s="37">
        <f>IF(D859="","",IFERROR(INDEX(Listas!$B$2:$B$18,MATCH(D859,Listas!$A$2:$A$18,0)),"Revisar"))</f>
        <v/>
      </c>
      <c r="J859" s="37">
        <f>IF(D859="","",IFERROR(INDEX(Listas!$C$2:$C$18,MATCH(D859,Listas!$A$2:$A$18,0))&amp;"",""))</f>
        <v/>
      </c>
      <c r="K859" s="8" t="n"/>
      <c r="L859" s="1" t="n"/>
    </row>
    <row r="860">
      <c r="A860" s="5" t="n"/>
      <c r="B860" s="38"/>
      <c r="C860" s="39"/>
      <c r="D860" s="39"/>
      <c r="E860" s="40"/>
      <c r="F860" s="41"/>
      <c r="G860" s="42">
        <f>IF(B860="","",MONTH(B860))</f>
        <v/>
      </c>
      <c r="H860" s="42">
        <f>IF(B860="","",YEAR(B860))</f>
        <v/>
      </c>
      <c r="I860" s="43">
        <f>IF(D860="","",IFERROR(INDEX(Listas!$B$2:$B$18,MATCH(D860,Listas!$A$2:$A$18,0)),"Revisar"))</f>
        <v/>
      </c>
      <c r="J860" s="43">
        <f>IF(D860="","",IFERROR(INDEX(Listas!$C$2:$C$18,MATCH(D860,Listas!$A$2:$A$18,0))&amp;"",""))</f>
        <v/>
      </c>
      <c r="K860" s="8" t="n"/>
      <c r="L860" s="1" t="n"/>
    </row>
    <row r="861">
      <c r="A861" s="5" t="n"/>
      <c r="B861" s="32"/>
      <c r="C861" s="33"/>
      <c r="D861" s="33"/>
      <c r="E861" s="34"/>
      <c r="F861" s="35"/>
      <c r="G861" s="36">
        <f>IF(B861="","",MONTH(B861))</f>
        <v/>
      </c>
      <c r="H861" s="36">
        <f>IF(B861="","",YEAR(B861))</f>
        <v/>
      </c>
      <c r="I861" s="37">
        <f>IF(D861="","",IFERROR(INDEX(Listas!$B$2:$B$18,MATCH(D861,Listas!$A$2:$A$18,0)),"Revisar"))</f>
        <v/>
      </c>
      <c r="J861" s="37">
        <f>IF(D861="","",IFERROR(INDEX(Listas!$C$2:$C$18,MATCH(D861,Listas!$A$2:$A$18,0))&amp;"",""))</f>
        <v/>
      </c>
      <c r="K861" s="8" t="n"/>
      <c r="L861" s="1" t="n"/>
    </row>
    <row r="862">
      <c r="A862" s="5" t="n"/>
      <c r="B862" s="38"/>
      <c r="C862" s="39"/>
      <c r="D862" s="39"/>
      <c r="E862" s="40"/>
      <c r="F862" s="41"/>
      <c r="G862" s="42">
        <f>IF(B862="","",MONTH(B862))</f>
        <v/>
      </c>
      <c r="H862" s="42">
        <f>IF(B862="","",YEAR(B862))</f>
        <v/>
      </c>
      <c r="I862" s="43">
        <f>IF(D862="","",IFERROR(INDEX(Listas!$B$2:$B$18,MATCH(D862,Listas!$A$2:$A$18,0)),"Revisar"))</f>
        <v/>
      </c>
      <c r="J862" s="43">
        <f>IF(D862="","",IFERROR(INDEX(Listas!$C$2:$C$18,MATCH(D862,Listas!$A$2:$A$18,0))&amp;"",""))</f>
        <v/>
      </c>
      <c r="K862" s="8" t="n"/>
      <c r="L862" s="1" t="n"/>
    </row>
    <row r="863">
      <c r="A863" s="5" t="n"/>
      <c r="B863" s="32"/>
      <c r="C863" s="33"/>
      <c r="D863" s="33"/>
      <c r="E863" s="34"/>
      <c r="F863" s="35"/>
      <c r="G863" s="36">
        <f>IF(B863="","",MONTH(B863))</f>
        <v/>
      </c>
      <c r="H863" s="36">
        <f>IF(B863="","",YEAR(B863))</f>
        <v/>
      </c>
      <c r="I863" s="37">
        <f>IF(D863="","",IFERROR(INDEX(Listas!$B$2:$B$18,MATCH(D863,Listas!$A$2:$A$18,0)),"Revisar"))</f>
        <v/>
      </c>
      <c r="J863" s="37">
        <f>IF(D863="","",IFERROR(INDEX(Listas!$C$2:$C$18,MATCH(D863,Listas!$A$2:$A$18,0))&amp;"",""))</f>
        <v/>
      </c>
      <c r="K863" s="8" t="n"/>
      <c r="L863" s="1" t="n"/>
    </row>
    <row r="864">
      <c r="A864" s="5" t="n"/>
      <c r="B864" s="38"/>
      <c r="C864" s="39"/>
      <c r="D864" s="39"/>
      <c r="E864" s="40"/>
      <c r="F864" s="41"/>
      <c r="G864" s="42">
        <f>IF(B864="","",MONTH(B864))</f>
        <v/>
      </c>
      <c r="H864" s="42">
        <f>IF(B864="","",YEAR(B864))</f>
        <v/>
      </c>
      <c r="I864" s="43">
        <f>IF(D864="","",IFERROR(INDEX(Listas!$B$2:$B$18,MATCH(D864,Listas!$A$2:$A$18,0)),"Revisar"))</f>
        <v/>
      </c>
      <c r="J864" s="43">
        <f>IF(D864="","",IFERROR(INDEX(Listas!$C$2:$C$18,MATCH(D864,Listas!$A$2:$A$18,0))&amp;"",""))</f>
        <v/>
      </c>
      <c r="K864" s="8" t="n"/>
      <c r="L864" s="1" t="n"/>
    </row>
    <row r="865">
      <c r="A865" s="5" t="n"/>
      <c r="B865" s="32"/>
      <c r="C865" s="33"/>
      <c r="D865" s="33"/>
      <c r="E865" s="34"/>
      <c r="F865" s="35"/>
      <c r="G865" s="36">
        <f>IF(B865="","",MONTH(B865))</f>
        <v/>
      </c>
      <c r="H865" s="36">
        <f>IF(B865="","",YEAR(B865))</f>
        <v/>
      </c>
      <c r="I865" s="37">
        <f>IF(D865="","",IFERROR(INDEX(Listas!$B$2:$B$18,MATCH(D865,Listas!$A$2:$A$18,0)),"Revisar"))</f>
        <v/>
      </c>
      <c r="J865" s="37">
        <f>IF(D865="","",IFERROR(INDEX(Listas!$C$2:$C$18,MATCH(D865,Listas!$A$2:$A$18,0))&amp;"",""))</f>
        <v/>
      </c>
      <c r="K865" s="8" t="n"/>
      <c r="L865" s="1" t="n"/>
    </row>
    <row r="866">
      <c r="A866" s="5" t="n"/>
      <c r="B866" s="38"/>
      <c r="C866" s="39"/>
      <c r="D866" s="39"/>
      <c r="E866" s="40"/>
      <c r="F866" s="41"/>
      <c r="G866" s="42">
        <f>IF(B866="","",MONTH(B866))</f>
        <v/>
      </c>
      <c r="H866" s="42">
        <f>IF(B866="","",YEAR(B866))</f>
        <v/>
      </c>
      <c r="I866" s="43">
        <f>IF(D866="","",IFERROR(INDEX(Listas!$B$2:$B$18,MATCH(D866,Listas!$A$2:$A$18,0)),"Revisar"))</f>
        <v/>
      </c>
      <c r="J866" s="43">
        <f>IF(D866="","",IFERROR(INDEX(Listas!$C$2:$C$18,MATCH(D866,Listas!$A$2:$A$18,0))&amp;"",""))</f>
        <v/>
      </c>
      <c r="K866" s="8" t="n"/>
      <c r="L866" s="1" t="n"/>
    </row>
    <row r="867">
      <c r="A867" s="5" t="n"/>
      <c r="B867" s="32"/>
      <c r="C867" s="33"/>
      <c r="D867" s="33"/>
      <c r="E867" s="34"/>
      <c r="F867" s="35"/>
      <c r="G867" s="36">
        <f>IF(B867="","",MONTH(B867))</f>
        <v/>
      </c>
      <c r="H867" s="36">
        <f>IF(B867="","",YEAR(B867))</f>
        <v/>
      </c>
      <c r="I867" s="37">
        <f>IF(D867="","",IFERROR(INDEX(Listas!$B$2:$B$18,MATCH(D867,Listas!$A$2:$A$18,0)),"Revisar"))</f>
        <v/>
      </c>
      <c r="J867" s="37">
        <f>IF(D867="","",IFERROR(INDEX(Listas!$C$2:$C$18,MATCH(D867,Listas!$A$2:$A$18,0))&amp;"",""))</f>
        <v/>
      </c>
      <c r="K867" s="8" t="n"/>
      <c r="L867" s="1" t="n"/>
    </row>
    <row r="868">
      <c r="A868" s="5" t="n"/>
      <c r="B868" s="38"/>
      <c r="C868" s="39"/>
      <c r="D868" s="39"/>
      <c r="E868" s="40"/>
      <c r="F868" s="41"/>
      <c r="G868" s="42">
        <f>IF(B868="","",MONTH(B868))</f>
        <v/>
      </c>
      <c r="H868" s="42">
        <f>IF(B868="","",YEAR(B868))</f>
        <v/>
      </c>
      <c r="I868" s="43">
        <f>IF(D868="","",IFERROR(INDEX(Listas!$B$2:$B$18,MATCH(D868,Listas!$A$2:$A$18,0)),"Revisar"))</f>
        <v/>
      </c>
      <c r="J868" s="43">
        <f>IF(D868="","",IFERROR(INDEX(Listas!$C$2:$C$18,MATCH(D868,Listas!$A$2:$A$18,0))&amp;"",""))</f>
        <v/>
      </c>
      <c r="K868" s="8" t="n"/>
      <c r="L868" s="1" t="n"/>
    </row>
    <row r="869">
      <c r="A869" s="5" t="n"/>
      <c r="B869" s="32"/>
      <c r="C869" s="33"/>
      <c r="D869" s="33"/>
      <c r="E869" s="34"/>
      <c r="F869" s="35"/>
      <c r="G869" s="36">
        <f>IF(B869="","",MONTH(B869))</f>
        <v/>
      </c>
      <c r="H869" s="36">
        <f>IF(B869="","",YEAR(B869))</f>
        <v/>
      </c>
      <c r="I869" s="37">
        <f>IF(D869="","",IFERROR(INDEX(Listas!$B$2:$B$18,MATCH(D869,Listas!$A$2:$A$18,0)),"Revisar"))</f>
        <v/>
      </c>
      <c r="J869" s="37">
        <f>IF(D869="","",IFERROR(INDEX(Listas!$C$2:$C$18,MATCH(D869,Listas!$A$2:$A$18,0))&amp;"",""))</f>
        <v/>
      </c>
      <c r="K869" s="8" t="n"/>
      <c r="L869" s="1" t="n"/>
    </row>
    <row r="870">
      <c r="A870" s="5" t="n"/>
      <c r="B870" s="38"/>
      <c r="C870" s="39"/>
      <c r="D870" s="39"/>
      <c r="E870" s="40"/>
      <c r="F870" s="41"/>
      <c r="G870" s="42">
        <f>IF(B870="","",MONTH(B870))</f>
        <v/>
      </c>
      <c r="H870" s="42">
        <f>IF(B870="","",YEAR(B870))</f>
        <v/>
      </c>
      <c r="I870" s="43">
        <f>IF(D870="","",IFERROR(INDEX(Listas!$B$2:$B$18,MATCH(D870,Listas!$A$2:$A$18,0)),"Revisar"))</f>
        <v/>
      </c>
      <c r="J870" s="43">
        <f>IF(D870="","",IFERROR(INDEX(Listas!$C$2:$C$18,MATCH(D870,Listas!$A$2:$A$18,0))&amp;"",""))</f>
        <v/>
      </c>
      <c r="K870" s="8" t="n"/>
      <c r="L870" s="1" t="n"/>
    </row>
    <row r="871">
      <c r="A871" s="5" t="n"/>
      <c r="B871" s="32"/>
      <c r="C871" s="33"/>
      <c r="D871" s="33"/>
      <c r="E871" s="34"/>
      <c r="F871" s="35"/>
      <c r="G871" s="36">
        <f>IF(B871="","",MONTH(B871))</f>
        <v/>
      </c>
      <c r="H871" s="36">
        <f>IF(B871="","",YEAR(B871))</f>
        <v/>
      </c>
      <c r="I871" s="37">
        <f>IF(D871="","",IFERROR(INDEX(Listas!$B$2:$B$18,MATCH(D871,Listas!$A$2:$A$18,0)),"Revisar"))</f>
        <v/>
      </c>
      <c r="J871" s="37">
        <f>IF(D871="","",IFERROR(INDEX(Listas!$C$2:$C$18,MATCH(D871,Listas!$A$2:$A$18,0))&amp;"",""))</f>
        <v/>
      </c>
      <c r="K871" s="8" t="n"/>
      <c r="L871" s="1" t="n"/>
    </row>
    <row r="872">
      <c r="A872" s="5" t="n"/>
      <c r="B872" s="38"/>
      <c r="C872" s="39"/>
      <c r="D872" s="39"/>
      <c r="E872" s="40"/>
      <c r="F872" s="41"/>
      <c r="G872" s="42">
        <f>IF(B872="","",MONTH(B872))</f>
        <v/>
      </c>
      <c r="H872" s="42">
        <f>IF(B872="","",YEAR(B872))</f>
        <v/>
      </c>
      <c r="I872" s="43">
        <f>IF(D872="","",IFERROR(INDEX(Listas!$B$2:$B$18,MATCH(D872,Listas!$A$2:$A$18,0)),"Revisar"))</f>
        <v/>
      </c>
      <c r="J872" s="43">
        <f>IF(D872="","",IFERROR(INDEX(Listas!$C$2:$C$18,MATCH(D872,Listas!$A$2:$A$18,0))&amp;"",""))</f>
        <v/>
      </c>
      <c r="K872" s="8" t="n"/>
      <c r="L872" s="1" t="n"/>
    </row>
    <row r="873">
      <c r="A873" s="5" t="n"/>
      <c r="B873" s="32"/>
      <c r="C873" s="33"/>
      <c r="D873" s="33"/>
      <c r="E873" s="34"/>
      <c r="F873" s="35"/>
      <c r="G873" s="36">
        <f>IF(B873="","",MONTH(B873))</f>
        <v/>
      </c>
      <c r="H873" s="36">
        <f>IF(B873="","",YEAR(B873))</f>
        <v/>
      </c>
      <c r="I873" s="37">
        <f>IF(D873="","",IFERROR(INDEX(Listas!$B$2:$B$18,MATCH(D873,Listas!$A$2:$A$18,0)),"Revisar"))</f>
        <v/>
      </c>
      <c r="J873" s="37">
        <f>IF(D873="","",IFERROR(INDEX(Listas!$C$2:$C$18,MATCH(D873,Listas!$A$2:$A$18,0))&amp;"",""))</f>
        <v/>
      </c>
      <c r="K873" s="8" t="n"/>
      <c r="L873" s="1" t="n"/>
    </row>
    <row r="874">
      <c r="A874" s="5" t="n"/>
      <c r="B874" s="38"/>
      <c r="C874" s="39"/>
      <c r="D874" s="39"/>
      <c r="E874" s="40"/>
      <c r="F874" s="41"/>
      <c r="G874" s="42">
        <f>IF(B874="","",MONTH(B874))</f>
        <v/>
      </c>
      <c r="H874" s="42">
        <f>IF(B874="","",YEAR(B874))</f>
        <v/>
      </c>
      <c r="I874" s="43">
        <f>IF(D874="","",IFERROR(INDEX(Listas!$B$2:$B$18,MATCH(D874,Listas!$A$2:$A$18,0)),"Revisar"))</f>
        <v/>
      </c>
      <c r="J874" s="43">
        <f>IF(D874="","",IFERROR(INDEX(Listas!$C$2:$C$18,MATCH(D874,Listas!$A$2:$A$18,0))&amp;"",""))</f>
        <v/>
      </c>
      <c r="K874" s="8" t="n"/>
      <c r="L874" s="1" t="n"/>
    </row>
    <row r="875">
      <c r="A875" s="5" t="n"/>
      <c r="B875" s="32"/>
      <c r="C875" s="33"/>
      <c r="D875" s="33"/>
      <c r="E875" s="34"/>
      <c r="F875" s="35"/>
      <c r="G875" s="36">
        <f>IF(B875="","",MONTH(B875))</f>
        <v/>
      </c>
      <c r="H875" s="36">
        <f>IF(B875="","",YEAR(B875))</f>
        <v/>
      </c>
      <c r="I875" s="37">
        <f>IF(D875="","",IFERROR(INDEX(Listas!$B$2:$B$18,MATCH(D875,Listas!$A$2:$A$18,0)),"Revisar"))</f>
        <v/>
      </c>
      <c r="J875" s="37">
        <f>IF(D875="","",IFERROR(INDEX(Listas!$C$2:$C$18,MATCH(D875,Listas!$A$2:$A$18,0))&amp;"",""))</f>
        <v/>
      </c>
      <c r="K875" s="8" t="n"/>
      <c r="L875" s="1" t="n"/>
    </row>
    <row r="876">
      <c r="A876" s="5" t="n"/>
      <c r="B876" s="38"/>
      <c r="C876" s="39"/>
      <c r="D876" s="39"/>
      <c r="E876" s="40"/>
      <c r="F876" s="41"/>
      <c r="G876" s="42">
        <f>IF(B876="","",MONTH(B876))</f>
        <v/>
      </c>
      <c r="H876" s="42">
        <f>IF(B876="","",YEAR(B876))</f>
        <v/>
      </c>
      <c r="I876" s="43">
        <f>IF(D876="","",IFERROR(INDEX(Listas!$B$2:$B$18,MATCH(D876,Listas!$A$2:$A$18,0)),"Revisar"))</f>
        <v/>
      </c>
      <c r="J876" s="43">
        <f>IF(D876="","",IFERROR(INDEX(Listas!$C$2:$C$18,MATCH(D876,Listas!$A$2:$A$18,0))&amp;"",""))</f>
        <v/>
      </c>
      <c r="K876" s="8" t="n"/>
      <c r="L876" s="1" t="n"/>
    </row>
    <row r="877">
      <c r="A877" s="5" t="n"/>
      <c r="B877" s="32"/>
      <c r="C877" s="33"/>
      <c r="D877" s="33"/>
      <c r="E877" s="34"/>
      <c r="F877" s="35"/>
      <c r="G877" s="36">
        <f>IF(B877="","",MONTH(B877))</f>
        <v/>
      </c>
      <c r="H877" s="36">
        <f>IF(B877="","",YEAR(B877))</f>
        <v/>
      </c>
      <c r="I877" s="37">
        <f>IF(D877="","",IFERROR(INDEX(Listas!$B$2:$B$18,MATCH(D877,Listas!$A$2:$A$18,0)),"Revisar"))</f>
        <v/>
      </c>
      <c r="J877" s="37">
        <f>IF(D877="","",IFERROR(INDEX(Listas!$C$2:$C$18,MATCH(D877,Listas!$A$2:$A$18,0))&amp;"",""))</f>
        <v/>
      </c>
      <c r="K877" s="8" t="n"/>
      <c r="L877" s="1" t="n"/>
    </row>
    <row r="878">
      <c r="A878" s="5" t="n"/>
      <c r="B878" s="38"/>
      <c r="C878" s="39"/>
      <c r="D878" s="39"/>
      <c r="E878" s="40"/>
      <c r="F878" s="41"/>
      <c r="G878" s="42">
        <f>IF(B878="","",MONTH(B878))</f>
        <v/>
      </c>
      <c r="H878" s="42">
        <f>IF(B878="","",YEAR(B878))</f>
        <v/>
      </c>
      <c r="I878" s="43">
        <f>IF(D878="","",IFERROR(INDEX(Listas!$B$2:$B$18,MATCH(D878,Listas!$A$2:$A$18,0)),"Revisar"))</f>
        <v/>
      </c>
      <c r="J878" s="43">
        <f>IF(D878="","",IFERROR(INDEX(Listas!$C$2:$C$18,MATCH(D878,Listas!$A$2:$A$18,0))&amp;"",""))</f>
        <v/>
      </c>
      <c r="K878" s="8" t="n"/>
      <c r="L878" s="1" t="n"/>
    </row>
    <row r="879">
      <c r="A879" s="5" t="n"/>
      <c r="B879" s="32"/>
      <c r="C879" s="33"/>
      <c r="D879" s="33"/>
      <c r="E879" s="34"/>
      <c r="F879" s="35"/>
      <c r="G879" s="36">
        <f>IF(B879="","",MONTH(B879))</f>
        <v/>
      </c>
      <c r="H879" s="36">
        <f>IF(B879="","",YEAR(B879))</f>
        <v/>
      </c>
      <c r="I879" s="37">
        <f>IF(D879="","",IFERROR(INDEX(Listas!$B$2:$B$18,MATCH(D879,Listas!$A$2:$A$18,0)),"Revisar"))</f>
        <v/>
      </c>
      <c r="J879" s="37">
        <f>IF(D879="","",IFERROR(INDEX(Listas!$C$2:$C$18,MATCH(D879,Listas!$A$2:$A$18,0))&amp;"",""))</f>
        <v/>
      </c>
      <c r="K879" s="8" t="n"/>
      <c r="L879" s="1" t="n"/>
    </row>
    <row r="880">
      <c r="A880" s="5" t="n"/>
      <c r="B880" s="38"/>
      <c r="C880" s="39"/>
      <c r="D880" s="39"/>
      <c r="E880" s="40"/>
      <c r="F880" s="41"/>
      <c r="G880" s="42">
        <f>IF(B880="","",MONTH(B880))</f>
        <v/>
      </c>
      <c r="H880" s="42">
        <f>IF(B880="","",YEAR(B880))</f>
        <v/>
      </c>
      <c r="I880" s="43">
        <f>IF(D880="","",IFERROR(INDEX(Listas!$B$2:$B$18,MATCH(D880,Listas!$A$2:$A$18,0)),"Revisar"))</f>
        <v/>
      </c>
      <c r="J880" s="43">
        <f>IF(D880="","",IFERROR(INDEX(Listas!$C$2:$C$18,MATCH(D880,Listas!$A$2:$A$18,0))&amp;"",""))</f>
        <v/>
      </c>
      <c r="K880" s="8" t="n"/>
      <c r="L880" s="1" t="n"/>
    </row>
    <row r="881">
      <c r="A881" s="5" t="n"/>
      <c r="B881" s="32"/>
      <c r="C881" s="33"/>
      <c r="D881" s="33"/>
      <c r="E881" s="34"/>
      <c r="F881" s="35"/>
      <c r="G881" s="36">
        <f>IF(B881="","",MONTH(B881))</f>
        <v/>
      </c>
      <c r="H881" s="36">
        <f>IF(B881="","",YEAR(B881))</f>
        <v/>
      </c>
      <c r="I881" s="37">
        <f>IF(D881="","",IFERROR(INDEX(Listas!$B$2:$B$18,MATCH(D881,Listas!$A$2:$A$18,0)),"Revisar"))</f>
        <v/>
      </c>
      <c r="J881" s="37">
        <f>IF(D881="","",IFERROR(INDEX(Listas!$C$2:$C$18,MATCH(D881,Listas!$A$2:$A$18,0))&amp;"",""))</f>
        <v/>
      </c>
      <c r="K881" s="8" t="n"/>
      <c r="L881" s="1" t="n"/>
    </row>
    <row r="882">
      <c r="A882" s="5" t="n"/>
      <c r="B882" s="38"/>
      <c r="C882" s="39"/>
      <c r="D882" s="39"/>
      <c r="E882" s="40"/>
      <c r="F882" s="41"/>
      <c r="G882" s="42">
        <f>IF(B882="","",MONTH(B882))</f>
        <v/>
      </c>
      <c r="H882" s="42">
        <f>IF(B882="","",YEAR(B882))</f>
        <v/>
      </c>
      <c r="I882" s="43">
        <f>IF(D882="","",IFERROR(INDEX(Listas!$B$2:$B$18,MATCH(D882,Listas!$A$2:$A$18,0)),"Revisar"))</f>
        <v/>
      </c>
      <c r="J882" s="43">
        <f>IF(D882="","",IFERROR(INDEX(Listas!$C$2:$C$18,MATCH(D882,Listas!$A$2:$A$18,0))&amp;"",""))</f>
        <v/>
      </c>
      <c r="K882" s="8" t="n"/>
      <c r="L882" s="1" t="n"/>
    </row>
    <row r="883">
      <c r="A883" s="5" t="n"/>
      <c r="B883" s="32"/>
      <c r="C883" s="33"/>
      <c r="D883" s="33"/>
      <c r="E883" s="34"/>
      <c r="F883" s="35"/>
      <c r="G883" s="36">
        <f>IF(B883="","",MONTH(B883))</f>
        <v/>
      </c>
      <c r="H883" s="36">
        <f>IF(B883="","",YEAR(B883))</f>
        <v/>
      </c>
      <c r="I883" s="37">
        <f>IF(D883="","",IFERROR(INDEX(Listas!$B$2:$B$18,MATCH(D883,Listas!$A$2:$A$18,0)),"Revisar"))</f>
        <v/>
      </c>
      <c r="J883" s="37">
        <f>IF(D883="","",IFERROR(INDEX(Listas!$C$2:$C$18,MATCH(D883,Listas!$A$2:$A$18,0))&amp;"",""))</f>
        <v/>
      </c>
      <c r="K883" s="8" t="n"/>
      <c r="L883" s="1" t="n"/>
    </row>
    <row r="884">
      <c r="A884" s="5" t="n"/>
      <c r="B884" s="38"/>
      <c r="C884" s="39"/>
      <c r="D884" s="39"/>
      <c r="E884" s="40"/>
      <c r="F884" s="41"/>
      <c r="G884" s="42">
        <f>IF(B884="","",MONTH(B884))</f>
        <v/>
      </c>
      <c r="H884" s="42">
        <f>IF(B884="","",YEAR(B884))</f>
        <v/>
      </c>
      <c r="I884" s="43">
        <f>IF(D884="","",IFERROR(INDEX(Listas!$B$2:$B$18,MATCH(D884,Listas!$A$2:$A$18,0)),"Revisar"))</f>
        <v/>
      </c>
      <c r="J884" s="43">
        <f>IF(D884="","",IFERROR(INDEX(Listas!$C$2:$C$18,MATCH(D884,Listas!$A$2:$A$18,0))&amp;"",""))</f>
        <v/>
      </c>
      <c r="K884" s="8" t="n"/>
      <c r="L884" s="1" t="n"/>
    </row>
    <row r="885">
      <c r="A885" s="5" t="n"/>
      <c r="B885" s="32"/>
      <c r="C885" s="33"/>
      <c r="D885" s="33"/>
      <c r="E885" s="34"/>
      <c r="F885" s="35"/>
      <c r="G885" s="36">
        <f>IF(B885="","",MONTH(B885))</f>
        <v/>
      </c>
      <c r="H885" s="36">
        <f>IF(B885="","",YEAR(B885))</f>
        <v/>
      </c>
      <c r="I885" s="37">
        <f>IF(D885="","",IFERROR(INDEX(Listas!$B$2:$B$18,MATCH(D885,Listas!$A$2:$A$18,0)),"Revisar"))</f>
        <v/>
      </c>
      <c r="J885" s="37">
        <f>IF(D885="","",IFERROR(INDEX(Listas!$C$2:$C$18,MATCH(D885,Listas!$A$2:$A$18,0))&amp;"",""))</f>
        <v/>
      </c>
      <c r="K885" s="8" t="n"/>
      <c r="L885" s="1" t="n"/>
    </row>
    <row r="886">
      <c r="A886" s="5" t="n"/>
      <c r="B886" s="38"/>
      <c r="C886" s="39"/>
      <c r="D886" s="39"/>
      <c r="E886" s="40"/>
      <c r="F886" s="41"/>
      <c r="G886" s="42">
        <f>IF(B886="","",MONTH(B886))</f>
        <v/>
      </c>
      <c r="H886" s="42">
        <f>IF(B886="","",YEAR(B886))</f>
        <v/>
      </c>
      <c r="I886" s="43">
        <f>IF(D886="","",IFERROR(INDEX(Listas!$B$2:$B$18,MATCH(D886,Listas!$A$2:$A$18,0)),"Revisar"))</f>
        <v/>
      </c>
      <c r="J886" s="43">
        <f>IF(D886="","",IFERROR(INDEX(Listas!$C$2:$C$18,MATCH(D886,Listas!$A$2:$A$18,0))&amp;"",""))</f>
        <v/>
      </c>
      <c r="K886" s="8" t="n"/>
      <c r="L886" s="1" t="n"/>
    </row>
    <row r="887">
      <c r="A887" s="5" t="n"/>
      <c r="B887" s="32"/>
      <c r="C887" s="33"/>
      <c r="D887" s="33"/>
      <c r="E887" s="34"/>
      <c r="F887" s="35"/>
      <c r="G887" s="36">
        <f>IF(B887="","",MONTH(B887))</f>
        <v/>
      </c>
      <c r="H887" s="36">
        <f>IF(B887="","",YEAR(B887))</f>
        <v/>
      </c>
      <c r="I887" s="37">
        <f>IF(D887="","",IFERROR(INDEX(Listas!$B$2:$B$18,MATCH(D887,Listas!$A$2:$A$18,0)),"Revisar"))</f>
        <v/>
      </c>
      <c r="J887" s="37">
        <f>IF(D887="","",IFERROR(INDEX(Listas!$C$2:$C$18,MATCH(D887,Listas!$A$2:$A$18,0))&amp;"",""))</f>
        <v/>
      </c>
      <c r="K887" s="8" t="n"/>
      <c r="L887" s="1" t="n"/>
    </row>
    <row r="888">
      <c r="A888" s="5" t="n"/>
      <c r="B888" s="38"/>
      <c r="C888" s="39"/>
      <c r="D888" s="39"/>
      <c r="E888" s="40"/>
      <c r="F888" s="41"/>
      <c r="G888" s="42">
        <f>IF(B888="","",MONTH(B888))</f>
        <v/>
      </c>
      <c r="H888" s="42">
        <f>IF(B888="","",YEAR(B888))</f>
        <v/>
      </c>
      <c r="I888" s="43">
        <f>IF(D888="","",IFERROR(INDEX(Listas!$B$2:$B$18,MATCH(D888,Listas!$A$2:$A$18,0)),"Revisar"))</f>
        <v/>
      </c>
      <c r="J888" s="43">
        <f>IF(D888="","",IFERROR(INDEX(Listas!$C$2:$C$18,MATCH(D888,Listas!$A$2:$A$18,0))&amp;"",""))</f>
        <v/>
      </c>
      <c r="K888" s="8" t="n"/>
      <c r="L888" s="1" t="n"/>
    </row>
    <row r="889">
      <c r="A889" s="5" t="n"/>
      <c r="B889" s="32"/>
      <c r="C889" s="33"/>
      <c r="D889" s="33"/>
      <c r="E889" s="34"/>
      <c r="F889" s="35"/>
      <c r="G889" s="36">
        <f>IF(B889="","",MONTH(B889))</f>
        <v/>
      </c>
      <c r="H889" s="36">
        <f>IF(B889="","",YEAR(B889))</f>
        <v/>
      </c>
      <c r="I889" s="37">
        <f>IF(D889="","",IFERROR(INDEX(Listas!$B$2:$B$18,MATCH(D889,Listas!$A$2:$A$18,0)),"Revisar"))</f>
        <v/>
      </c>
      <c r="J889" s="37">
        <f>IF(D889="","",IFERROR(INDEX(Listas!$C$2:$C$18,MATCH(D889,Listas!$A$2:$A$18,0))&amp;"",""))</f>
        <v/>
      </c>
      <c r="K889" s="8" t="n"/>
      <c r="L889" s="1" t="n"/>
    </row>
    <row r="890">
      <c r="A890" s="5" t="n"/>
      <c r="B890" s="38"/>
      <c r="C890" s="39"/>
      <c r="D890" s="39"/>
      <c r="E890" s="40"/>
      <c r="F890" s="41"/>
      <c r="G890" s="42">
        <f>IF(B890="","",MONTH(B890))</f>
        <v/>
      </c>
      <c r="H890" s="42">
        <f>IF(B890="","",YEAR(B890))</f>
        <v/>
      </c>
      <c r="I890" s="43">
        <f>IF(D890="","",IFERROR(INDEX(Listas!$B$2:$B$18,MATCH(D890,Listas!$A$2:$A$18,0)),"Revisar"))</f>
        <v/>
      </c>
      <c r="J890" s="43">
        <f>IF(D890="","",IFERROR(INDEX(Listas!$C$2:$C$18,MATCH(D890,Listas!$A$2:$A$18,0))&amp;"",""))</f>
        <v/>
      </c>
      <c r="K890" s="8" t="n"/>
      <c r="L890" s="1" t="n"/>
    </row>
    <row r="891">
      <c r="A891" s="5" t="n"/>
      <c r="B891" s="32"/>
      <c r="C891" s="33"/>
      <c r="D891" s="33"/>
      <c r="E891" s="34"/>
      <c r="F891" s="35"/>
      <c r="G891" s="36">
        <f>IF(B891="","",MONTH(B891))</f>
        <v/>
      </c>
      <c r="H891" s="36">
        <f>IF(B891="","",YEAR(B891))</f>
        <v/>
      </c>
      <c r="I891" s="37">
        <f>IF(D891="","",IFERROR(INDEX(Listas!$B$2:$B$18,MATCH(D891,Listas!$A$2:$A$18,0)),"Revisar"))</f>
        <v/>
      </c>
      <c r="J891" s="37">
        <f>IF(D891="","",IFERROR(INDEX(Listas!$C$2:$C$18,MATCH(D891,Listas!$A$2:$A$18,0))&amp;"",""))</f>
        <v/>
      </c>
      <c r="K891" s="8" t="n"/>
      <c r="L891" s="1" t="n"/>
    </row>
    <row r="892">
      <c r="A892" s="5" t="n"/>
      <c r="B892" s="38"/>
      <c r="C892" s="39"/>
      <c r="D892" s="39"/>
      <c r="E892" s="40"/>
      <c r="F892" s="41"/>
      <c r="G892" s="42">
        <f>IF(B892="","",MONTH(B892))</f>
        <v/>
      </c>
      <c r="H892" s="42">
        <f>IF(B892="","",YEAR(B892))</f>
        <v/>
      </c>
      <c r="I892" s="43">
        <f>IF(D892="","",IFERROR(INDEX(Listas!$B$2:$B$18,MATCH(D892,Listas!$A$2:$A$18,0)),"Revisar"))</f>
        <v/>
      </c>
      <c r="J892" s="43">
        <f>IF(D892="","",IFERROR(INDEX(Listas!$C$2:$C$18,MATCH(D892,Listas!$A$2:$A$18,0))&amp;"",""))</f>
        <v/>
      </c>
      <c r="K892" s="8" t="n"/>
      <c r="L892" s="1" t="n"/>
    </row>
    <row r="893">
      <c r="A893" s="5" t="n"/>
      <c r="B893" s="32"/>
      <c r="C893" s="33"/>
      <c r="D893" s="33"/>
      <c r="E893" s="34"/>
      <c r="F893" s="35"/>
      <c r="G893" s="36">
        <f>IF(B893="","",MONTH(B893))</f>
        <v/>
      </c>
      <c r="H893" s="36">
        <f>IF(B893="","",YEAR(B893))</f>
        <v/>
      </c>
      <c r="I893" s="37">
        <f>IF(D893="","",IFERROR(INDEX(Listas!$B$2:$B$18,MATCH(D893,Listas!$A$2:$A$18,0)),"Revisar"))</f>
        <v/>
      </c>
      <c r="J893" s="37">
        <f>IF(D893="","",IFERROR(INDEX(Listas!$C$2:$C$18,MATCH(D893,Listas!$A$2:$A$18,0))&amp;"",""))</f>
        <v/>
      </c>
      <c r="K893" s="8" t="n"/>
      <c r="L893" s="1" t="n"/>
    </row>
    <row r="894">
      <c r="A894" s="5" t="n"/>
      <c r="B894" s="38"/>
      <c r="C894" s="39"/>
      <c r="D894" s="39"/>
      <c r="E894" s="40"/>
      <c r="F894" s="41"/>
      <c r="G894" s="42">
        <f>IF(B894="","",MONTH(B894))</f>
        <v/>
      </c>
      <c r="H894" s="42">
        <f>IF(B894="","",YEAR(B894))</f>
        <v/>
      </c>
      <c r="I894" s="43">
        <f>IF(D894="","",IFERROR(INDEX(Listas!$B$2:$B$18,MATCH(D894,Listas!$A$2:$A$18,0)),"Revisar"))</f>
        <v/>
      </c>
      <c r="J894" s="43">
        <f>IF(D894="","",IFERROR(INDEX(Listas!$C$2:$C$18,MATCH(D894,Listas!$A$2:$A$18,0))&amp;"",""))</f>
        <v/>
      </c>
      <c r="K894" s="8" t="n"/>
      <c r="L894" s="1" t="n"/>
    </row>
    <row r="895">
      <c r="A895" s="5" t="n"/>
      <c r="B895" s="32"/>
      <c r="C895" s="33"/>
      <c r="D895" s="33"/>
      <c r="E895" s="34"/>
      <c r="F895" s="35"/>
      <c r="G895" s="36">
        <f>IF(B895="","",MONTH(B895))</f>
        <v/>
      </c>
      <c r="H895" s="36">
        <f>IF(B895="","",YEAR(B895))</f>
        <v/>
      </c>
      <c r="I895" s="37">
        <f>IF(D895="","",IFERROR(INDEX(Listas!$B$2:$B$18,MATCH(D895,Listas!$A$2:$A$18,0)),"Revisar"))</f>
        <v/>
      </c>
      <c r="J895" s="37">
        <f>IF(D895="","",IFERROR(INDEX(Listas!$C$2:$C$18,MATCH(D895,Listas!$A$2:$A$18,0))&amp;"",""))</f>
        <v/>
      </c>
      <c r="K895" s="8" t="n"/>
      <c r="L895" s="1" t="n"/>
    </row>
    <row r="896">
      <c r="A896" s="5" t="n"/>
      <c r="B896" s="38"/>
      <c r="C896" s="39"/>
      <c r="D896" s="39"/>
      <c r="E896" s="40"/>
      <c r="F896" s="41"/>
      <c r="G896" s="42">
        <f>IF(B896="","",MONTH(B896))</f>
        <v/>
      </c>
      <c r="H896" s="42">
        <f>IF(B896="","",YEAR(B896))</f>
        <v/>
      </c>
      <c r="I896" s="43">
        <f>IF(D896="","",IFERROR(INDEX(Listas!$B$2:$B$18,MATCH(D896,Listas!$A$2:$A$18,0)),"Revisar"))</f>
        <v/>
      </c>
      <c r="J896" s="43">
        <f>IF(D896="","",IFERROR(INDEX(Listas!$C$2:$C$18,MATCH(D896,Listas!$A$2:$A$18,0))&amp;"",""))</f>
        <v/>
      </c>
      <c r="K896" s="8" t="n"/>
      <c r="L896" s="1" t="n"/>
    </row>
    <row r="897">
      <c r="A897" s="5" t="n"/>
      <c r="B897" s="32"/>
      <c r="C897" s="33"/>
      <c r="D897" s="33"/>
      <c r="E897" s="34"/>
      <c r="F897" s="35"/>
      <c r="G897" s="36">
        <f>IF(B897="","",MONTH(B897))</f>
        <v/>
      </c>
      <c r="H897" s="36">
        <f>IF(B897="","",YEAR(B897))</f>
        <v/>
      </c>
      <c r="I897" s="37">
        <f>IF(D897="","",IFERROR(INDEX(Listas!$B$2:$B$18,MATCH(D897,Listas!$A$2:$A$18,0)),"Revisar"))</f>
        <v/>
      </c>
      <c r="J897" s="37">
        <f>IF(D897="","",IFERROR(INDEX(Listas!$C$2:$C$18,MATCH(D897,Listas!$A$2:$A$18,0))&amp;"",""))</f>
        <v/>
      </c>
      <c r="K897" s="8" t="n"/>
      <c r="L897" s="1" t="n"/>
    </row>
    <row r="898">
      <c r="A898" s="5" t="n"/>
      <c r="B898" s="38"/>
      <c r="C898" s="39"/>
      <c r="D898" s="39"/>
      <c r="E898" s="40"/>
      <c r="F898" s="41"/>
      <c r="G898" s="42">
        <f>IF(B898="","",MONTH(B898))</f>
        <v/>
      </c>
      <c r="H898" s="42">
        <f>IF(B898="","",YEAR(B898))</f>
        <v/>
      </c>
      <c r="I898" s="43">
        <f>IF(D898="","",IFERROR(INDEX(Listas!$B$2:$B$18,MATCH(D898,Listas!$A$2:$A$18,0)),"Revisar"))</f>
        <v/>
      </c>
      <c r="J898" s="43">
        <f>IF(D898="","",IFERROR(INDEX(Listas!$C$2:$C$18,MATCH(D898,Listas!$A$2:$A$18,0))&amp;"",""))</f>
        <v/>
      </c>
      <c r="K898" s="8" t="n"/>
      <c r="L898" s="1" t="n"/>
    </row>
    <row r="899">
      <c r="A899" s="5" t="n"/>
      <c r="B899" s="32"/>
      <c r="C899" s="33"/>
      <c r="D899" s="33"/>
      <c r="E899" s="34"/>
      <c r="F899" s="35"/>
      <c r="G899" s="36">
        <f>IF(B899="","",MONTH(B899))</f>
        <v/>
      </c>
      <c r="H899" s="36">
        <f>IF(B899="","",YEAR(B899))</f>
        <v/>
      </c>
      <c r="I899" s="37">
        <f>IF(D899="","",IFERROR(INDEX(Listas!$B$2:$B$18,MATCH(D899,Listas!$A$2:$A$18,0)),"Revisar"))</f>
        <v/>
      </c>
      <c r="J899" s="37">
        <f>IF(D899="","",IFERROR(INDEX(Listas!$C$2:$C$18,MATCH(D899,Listas!$A$2:$A$18,0))&amp;"",""))</f>
        <v/>
      </c>
      <c r="K899" s="8" t="n"/>
      <c r="L899" s="1" t="n"/>
    </row>
    <row r="900">
      <c r="A900" s="5" t="n"/>
      <c r="B900" s="38"/>
      <c r="C900" s="39"/>
      <c r="D900" s="39"/>
      <c r="E900" s="40"/>
      <c r="F900" s="41"/>
      <c r="G900" s="42">
        <f>IF(B900="","",MONTH(B900))</f>
        <v/>
      </c>
      <c r="H900" s="42">
        <f>IF(B900="","",YEAR(B900))</f>
        <v/>
      </c>
      <c r="I900" s="43">
        <f>IF(D900="","",IFERROR(INDEX(Listas!$B$2:$B$18,MATCH(D900,Listas!$A$2:$A$18,0)),"Revisar"))</f>
        <v/>
      </c>
      <c r="J900" s="43">
        <f>IF(D900="","",IFERROR(INDEX(Listas!$C$2:$C$18,MATCH(D900,Listas!$A$2:$A$18,0))&amp;"",""))</f>
        <v/>
      </c>
      <c r="K900" s="8" t="n"/>
      <c r="L900" s="1" t="n"/>
    </row>
    <row r="901">
      <c r="A901" s="5" t="n"/>
      <c r="B901" s="32"/>
      <c r="C901" s="33"/>
      <c r="D901" s="33"/>
      <c r="E901" s="34"/>
      <c r="F901" s="35"/>
      <c r="G901" s="36">
        <f>IF(B901="","",MONTH(B901))</f>
        <v/>
      </c>
      <c r="H901" s="36">
        <f>IF(B901="","",YEAR(B901))</f>
        <v/>
      </c>
      <c r="I901" s="37">
        <f>IF(D901="","",IFERROR(INDEX(Listas!$B$2:$B$18,MATCH(D901,Listas!$A$2:$A$18,0)),"Revisar"))</f>
        <v/>
      </c>
      <c r="J901" s="37">
        <f>IF(D901="","",IFERROR(INDEX(Listas!$C$2:$C$18,MATCH(D901,Listas!$A$2:$A$18,0))&amp;"",""))</f>
        <v/>
      </c>
      <c r="K901" s="8" t="n"/>
      <c r="L901" s="1" t="n"/>
    </row>
    <row r="902">
      <c r="A902" s="5" t="n"/>
      <c r="B902" s="38"/>
      <c r="C902" s="39"/>
      <c r="D902" s="39"/>
      <c r="E902" s="40"/>
      <c r="F902" s="41"/>
      <c r="G902" s="42">
        <f>IF(B902="","",MONTH(B902))</f>
        <v/>
      </c>
      <c r="H902" s="42">
        <f>IF(B902="","",YEAR(B902))</f>
        <v/>
      </c>
      <c r="I902" s="43">
        <f>IF(D902="","",IFERROR(INDEX(Listas!$B$2:$B$18,MATCH(D902,Listas!$A$2:$A$18,0)),"Revisar"))</f>
        <v/>
      </c>
      <c r="J902" s="43">
        <f>IF(D902="","",IFERROR(INDEX(Listas!$C$2:$C$18,MATCH(D902,Listas!$A$2:$A$18,0))&amp;"",""))</f>
        <v/>
      </c>
      <c r="K902" s="8" t="n"/>
      <c r="L902" s="1" t="n"/>
    </row>
    <row r="903">
      <c r="A903" s="5" t="n"/>
      <c r="B903" s="32"/>
      <c r="C903" s="33"/>
      <c r="D903" s="33"/>
      <c r="E903" s="34"/>
      <c r="F903" s="35"/>
      <c r="G903" s="36">
        <f>IF(B903="","",MONTH(B903))</f>
        <v/>
      </c>
      <c r="H903" s="36">
        <f>IF(B903="","",YEAR(B903))</f>
        <v/>
      </c>
      <c r="I903" s="37">
        <f>IF(D903="","",IFERROR(INDEX(Listas!$B$2:$B$18,MATCH(D903,Listas!$A$2:$A$18,0)),"Revisar"))</f>
        <v/>
      </c>
      <c r="J903" s="37">
        <f>IF(D903="","",IFERROR(INDEX(Listas!$C$2:$C$18,MATCH(D903,Listas!$A$2:$A$18,0))&amp;"",""))</f>
        <v/>
      </c>
      <c r="K903" s="8" t="n"/>
      <c r="L903" s="1" t="n"/>
    </row>
    <row r="904">
      <c r="A904" s="5" t="n"/>
      <c r="B904" s="38"/>
      <c r="C904" s="39"/>
      <c r="D904" s="39"/>
      <c r="E904" s="40"/>
      <c r="F904" s="41"/>
      <c r="G904" s="42">
        <f>IF(B904="","",MONTH(B904))</f>
        <v/>
      </c>
      <c r="H904" s="42">
        <f>IF(B904="","",YEAR(B904))</f>
        <v/>
      </c>
      <c r="I904" s="43">
        <f>IF(D904="","",IFERROR(INDEX(Listas!$B$2:$B$18,MATCH(D904,Listas!$A$2:$A$18,0)),"Revisar"))</f>
        <v/>
      </c>
      <c r="J904" s="43">
        <f>IF(D904="","",IFERROR(INDEX(Listas!$C$2:$C$18,MATCH(D904,Listas!$A$2:$A$18,0))&amp;"",""))</f>
        <v/>
      </c>
      <c r="K904" s="8" t="n"/>
      <c r="L904" s="1" t="n"/>
    </row>
    <row r="905">
      <c r="A905" s="5" t="n"/>
      <c r="B905" s="32"/>
      <c r="C905" s="33"/>
      <c r="D905" s="33"/>
      <c r="E905" s="34"/>
      <c r="F905" s="35"/>
      <c r="G905" s="36">
        <f>IF(B905="","",MONTH(B905))</f>
        <v/>
      </c>
      <c r="H905" s="36">
        <f>IF(B905="","",YEAR(B905))</f>
        <v/>
      </c>
      <c r="I905" s="37">
        <f>IF(D905="","",IFERROR(INDEX(Listas!$B$2:$B$18,MATCH(D905,Listas!$A$2:$A$18,0)),"Revisar"))</f>
        <v/>
      </c>
      <c r="J905" s="37">
        <f>IF(D905="","",IFERROR(INDEX(Listas!$C$2:$C$18,MATCH(D905,Listas!$A$2:$A$18,0))&amp;"",""))</f>
        <v/>
      </c>
      <c r="K905" s="8" t="n"/>
      <c r="L905" s="1" t="n"/>
    </row>
    <row r="906">
      <c r="A906" s="5" t="n"/>
      <c r="B906" s="38"/>
      <c r="C906" s="39"/>
      <c r="D906" s="39"/>
      <c r="E906" s="40"/>
      <c r="F906" s="41"/>
      <c r="G906" s="42">
        <f>IF(B906="","",MONTH(B906))</f>
        <v/>
      </c>
      <c r="H906" s="42">
        <f>IF(B906="","",YEAR(B906))</f>
        <v/>
      </c>
      <c r="I906" s="43">
        <f>IF(D906="","",IFERROR(INDEX(Listas!$B$2:$B$18,MATCH(D906,Listas!$A$2:$A$18,0)),"Revisar"))</f>
        <v/>
      </c>
      <c r="J906" s="43">
        <f>IF(D906="","",IFERROR(INDEX(Listas!$C$2:$C$18,MATCH(D906,Listas!$A$2:$A$18,0))&amp;"",""))</f>
        <v/>
      </c>
      <c r="K906" s="8" t="n"/>
      <c r="L906" s="1" t="n"/>
    </row>
    <row r="907">
      <c r="A907" s="5" t="n"/>
      <c r="B907" s="32"/>
      <c r="C907" s="33"/>
      <c r="D907" s="33"/>
      <c r="E907" s="34"/>
      <c r="F907" s="35"/>
      <c r="G907" s="36">
        <f>IF(B907="","",MONTH(B907))</f>
        <v/>
      </c>
      <c r="H907" s="36">
        <f>IF(B907="","",YEAR(B907))</f>
        <v/>
      </c>
      <c r="I907" s="37">
        <f>IF(D907="","",IFERROR(INDEX(Listas!$B$2:$B$18,MATCH(D907,Listas!$A$2:$A$18,0)),"Revisar"))</f>
        <v/>
      </c>
      <c r="J907" s="37">
        <f>IF(D907="","",IFERROR(INDEX(Listas!$C$2:$C$18,MATCH(D907,Listas!$A$2:$A$18,0))&amp;"",""))</f>
        <v/>
      </c>
      <c r="K907" s="8" t="n"/>
      <c r="L907" s="1" t="n"/>
    </row>
    <row r="908">
      <c r="A908" s="5" t="n"/>
      <c r="B908" s="38"/>
      <c r="C908" s="39"/>
      <c r="D908" s="39"/>
      <c r="E908" s="40"/>
      <c r="F908" s="41"/>
      <c r="G908" s="42">
        <f>IF(B908="","",MONTH(B908))</f>
        <v/>
      </c>
      <c r="H908" s="42">
        <f>IF(B908="","",YEAR(B908))</f>
        <v/>
      </c>
      <c r="I908" s="43">
        <f>IF(D908="","",IFERROR(INDEX(Listas!$B$2:$B$18,MATCH(D908,Listas!$A$2:$A$18,0)),"Revisar"))</f>
        <v/>
      </c>
      <c r="J908" s="43">
        <f>IF(D908="","",IFERROR(INDEX(Listas!$C$2:$C$18,MATCH(D908,Listas!$A$2:$A$18,0))&amp;"",""))</f>
        <v/>
      </c>
      <c r="K908" s="8" t="n"/>
      <c r="L908" s="1" t="n"/>
    </row>
    <row r="909">
      <c r="A909" s="5" t="n"/>
      <c r="B909" s="32"/>
      <c r="C909" s="33"/>
      <c r="D909" s="33"/>
      <c r="E909" s="34"/>
      <c r="F909" s="35"/>
      <c r="G909" s="36">
        <f>IF(B909="","",MONTH(B909))</f>
        <v/>
      </c>
      <c r="H909" s="36">
        <f>IF(B909="","",YEAR(B909))</f>
        <v/>
      </c>
      <c r="I909" s="37">
        <f>IF(D909="","",IFERROR(INDEX(Listas!$B$2:$B$18,MATCH(D909,Listas!$A$2:$A$18,0)),"Revisar"))</f>
        <v/>
      </c>
      <c r="J909" s="37">
        <f>IF(D909="","",IFERROR(INDEX(Listas!$C$2:$C$18,MATCH(D909,Listas!$A$2:$A$18,0))&amp;"",""))</f>
        <v/>
      </c>
      <c r="K909" s="8" t="n"/>
      <c r="L909" s="1" t="n"/>
    </row>
    <row r="910">
      <c r="A910" s="5" t="n"/>
      <c r="B910" s="38"/>
      <c r="C910" s="39"/>
      <c r="D910" s="39"/>
      <c r="E910" s="40"/>
      <c r="F910" s="41"/>
      <c r="G910" s="42">
        <f>IF(B910="","",MONTH(B910))</f>
        <v/>
      </c>
      <c r="H910" s="42">
        <f>IF(B910="","",YEAR(B910))</f>
        <v/>
      </c>
      <c r="I910" s="43">
        <f>IF(D910="","",IFERROR(INDEX(Listas!$B$2:$B$18,MATCH(D910,Listas!$A$2:$A$18,0)),"Revisar"))</f>
        <v/>
      </c>
      <c r="J910" s="43">
        <f>IF(D910="","",IFERROR(INDEX(Listas!$C$2:$C$18,MATCH(D910,Listas!$A$2:$A$18,0))&amp;"",""))</f>
        <v/>
      </c>
      <c r="K910" s="8" t="n"/>
      <c r="L910" s="1" t="n"/>
    </row>
    <row r="911">
      <c r="A911" s="5" t="n"/>
      <c r="B911" s="32"/>
      <c r="C911" s="33"/>
      <c r="D911" s="33"/>
      <c r="E911" s="34"/>
      <c r="F911" s="35"/>
      <c r="G911" s="36">
        <f>IF(B911="","",MONTH(B911))</f>
        <v/>
      </c>
      <c r="H911" s="36">
        <f>IF(B911="","",YEAR(B911))</f>
        <v/>
      </c>
      <c r="I911" s="37">
        <f>IF(D911="","",IFERROR(INDEX(Listas!$B$2:$B$18,MATCH(D911,Listas!$A$2:$A$18,0)),"Revisar"))</f>
        <v/>
      </c>
      <c r="J911" s="37">
        <f>IF(D911="","",IFERROR(INDEX(Listas!$C$2:$C$18,MATCH(D911,Listas!$A$2:$A$18,0))&amp;"",""))</f>
        <v/>
      </c>
      <c r="K911" s="8" t="n"/>
      <c r="L911" s="1" t="n"/>
    </row>
    <row r="912">
      <c r="A912" s="5" t="n"/>
      <c r="B912" s="38"/>
      <c r="C912" s="39"/>
      <c r="D912" s="39"/>
      <c r="E912" s="40"/>
      <c r="F912" s="41"/>
      <c r="G912" s="42">
        <f>IF(B912="","",MONTH(B912))</f>
        <v/>
      </c>
      <c r="H912" s="42">
        <f>IF(B912="","",YEAR(B912))</f>
        <v/>
      </c>
      <c r="I912" s="43">
        <f>IF(D912="","",IFERROR(INDEX(Listas!$B$2:$B$18,MATCH(D912,Listas!$A$2:$A$18,0)),"Revisar"))</f>
        <v/>
      </c>
      <c r="J912" s="43">
        <f>IF(D912="","",IFERROR(INDEX(Listas!$C$2:$C$18,MATCH(D912,Listas!$A$2:$A$18,0))&amp;"",""))</f>
        <v/>
      </c>
      <c r="K912" s="8" t="n"/>
      <c r="L912" s="1" t="n"/>
    </row>
    <row r="913">
      <c r="A913" s="5" t="n"/>
      <c r="B913" s="32"/>
      <c r="C913" s="33"/>
      <c r="D913" s="33"/>
      <c r="E913" s="34"/>
      <c r="F913" s="35"/>
      <c r="G913" s="36">
        <f>IF(B913="","",MONTH(B913))</f>
        <v/>
      </c>
      <c r="H913" s="36">
        <f>IF(B913="","",YEAR(B913))</f>
        <v/>
      </c>
      <c r="I913" s="37">
        <f>IF(D913="","",IFERROR(INDEX(Listas!$B$2:$B$18,MATCH(D913,Listas!$A$2:$A$18,0)),"Revisar"))</f>
        <v/>
      </c>
      <c r="J913" s="37">
        <f>IF(D913="","",IFERROR(INDEX(Listas!$C$2:$C$18,MATCH(D913,Listas!$A$2:$A$18,0))&amp;"",""))</f>
        <v/>
      </c>
      <c r="K913" s="8" t="n"/>
      <c r="L913" s="1" t="n"/>
    </row>
    <row r="914">
      <c r="A914" s="5" t="n"/>
      <c r="B914" s="38"/>
      <c r="C914" s="39"/>
      <c r="D914" s="39"/>
      <c r="E914" s="40"/>
      <c r="F914" s="41"/>
      <c r="G914" s="42">
        <f>IF(B914="","",MONTH(B914))</f>
        <v/>
      </c>
      <c r="H914" s="42">
        <f>IF(B914="","",YEAR(B914))</f>
        <v/>
      </c>
      <c r="I914" s="43">
        <f>IF(D914="","",IFERROR(INDEX(Listas!$B$2:$B$18,MATCH(D914,Listas!$A$2:$A$18,0)),"Revisar"))</f>
        <v/>
      </c>
      <c r="J914" s="43">
        <f>IF(D914="","",IFERROR(INDEX(Listas!$C$2:$C$18,MATCH(D914,Listas!$A$2:$A$18,0))&amp;"",""))</f>
        <v/>
      </c>
      <c r="K914" s="8" t="n"/>
      <c r="L914" s="1" t="n"/>
    </row>
    <row r="915">
      <c r="A915" s="5" t="n"/>
      <c r="B915" s="32"/>
      <c r="C915" s="33"/>
      <c r="D915" s="33"/>
      <c r="E915" s="34"/>
      <c r="F915" s="35"/>
      <c r="G915" s="36">
        <f>IF(B915="","",MONTH(B915))</f>
        <v/>
      </c>
      <c r="H915" s="36">
        <f>IF(B915="","",YEAR(B915))</f>
        <v/>
      </c>
      <c r="I915" s="37">
        <f>IF(D915="","",IFERROR(INDEX(Listas!$B$2:$B$18,MATCH(D915,Listas!$A$2:$A$18,0)),"Revisar"))</f>
        <v/>
      </c>
      <c r="J915" s="37">
        <f>IF(D915="","",IFERROR(INDEX(Listas!$C$2:$C$18,MATCH(D915,Listas!$A$2:$A$18,0))&amp;"",""))</f>
        <v/>
      </c>
      <c r="K915" s="8" t="n"/>
      <c r="L915" s="1" t="n"/>
    </row>
    <row r="916">
      <c r="A916" s="5" t="n"/>
      <c r="B916" s="38"/>
      <c r="C916" s="39"/>
      <c r="D916" s="39"/>
      <c r="E916" s="40"/>
      <c r="F916" s="41"/>
      <c r="G916" s="42">
        <f>IF(B916="","",MONTH(B916))</f>
        <v/>
      </c>
      <c r="H916" s="42">
        <f>IF(B916="","",YEAR(B916))</f>
        <v/>
      </c>
      <c r="I916" s="43">
        <f>IF(D916="","",IFERROR(INDEX(Listas!$B$2:$B$18,MATCH(D916,Listas!$A$2:$A$18,0)),"Revisar"))</f>
        <v/>
      </c>
      <c r="J916" s="43">
        <f>IF(D916="","",IFERROR(INDEX(Listas!$C$2:$C$18,MATCH(D916,Listas!$A$2:$A$18,0))&amp;"",""))</f>
        <v/>
      </c>
      <c r="K916" s="8" t="n"/>
      <c r="L916" s="1" t="n"/>
    </row>
    <row r="917">
      <c r="A917" s="5" t="n"/>
      <c r="B917" s="32"/>
      <c r="C917" s="33"/>
      <c r="D917" s="33"/>
      <c r="E917" s="34"/>
      <c r="F917" s="35"/>
      <c r="G917" s="36">
        <f>IF(B917="","",MONTH(B917))</f>
        <v/>
      </c>
      <c r="H917" s="36">
        <f>IF(B917="","",YEAR(B917))</f>
        <v/>
      </c>
      <c r="I917" s="37">
        <f>IF(D917="","",IFERROR(INDEX(Listas!$B$2:$B$18,MATCH(D917,Listas!$A$2:$A$18,0)),"Revisar"))</f>
        <v/>
      </c>
      <c r="J917" s="37">
        <f>IF(D917="","",IFERROR(INDEX(Listas!$C$2:$C$18,MATCH(D917,Listas!$A$2:$A$18,0))&amp;"",""))</f>
        <v/>
      </c>
      <c r="K917" s="8" t="n"/>
      <c r="L917" s="1" t="n"/>
    </row>
    <row r="918">
      <c r="A918" s="5" t="n"/>
      <c r="B918" s="38"/>
      <c r="C918" s="39"/>
      <c r="D918" s="39"/>
      <c r="E918" s="40"/>
      <c r="F918" s="41"/>
      <c r="G918" s="42">
        <f>IF(B918="","",MONTH(B918))</f>
        <v/>
      </c>
      <c r="H918" s="42">
        <f>IF(B918="","",YEAR(B918))</f>
        <v/>
      </c>
      <c r="I918" s="43">
        <f>IF(D918="","",IFERROR(INDEX(Listas!$B$2:$B$18,MATCH(D918,Listas!$A$2:$A$18,0)),"Revisar"))</f>
        <v/>
      </c>
      <c r="J918" s="43">
        <f>IF(D918="","",IFERROR(INDEX(Listas!$C$2:$C$18,MATCH(D918,Listas!$A$2:$A$18,0))&amp;"",""))</f>
        <v/>
      </c>
      <c r="K918" s="8" t="n"/>
      <c r="L918" s="1" t="n"/>
    </row>
    <row r="919">
      <c r="A919" s="5" t="n"/>
      <c r="B919" s="32"/>
      <c r="C919" s="33"/>
      <c r="D919" s="33"/>
      <c r="E919" s="34"/>
      <c r="F919" s="35"/>
      <c r="G919" s="36">
        <f>IF(B919="","",MONTH(B919))</f>
        <v/>
      </c>
      <c r="H919" s="36">
        <f>IF(B919="","",YEAR(B919))</f>
        <v/>
      </c>
      <c r="I919" s="37">
        <f>IF(D919="","",IFERROR(INDEX(Listas!$B$2:$B$18,MATCH(D919,Listas!$A$2:$A$18,0)),"Revisar"))</f>
        <v/>
      </c>
      <c r="J919" s="37">
        <f>IF(D919="","",IFERROR(INDEX(Listas!$C$2:$C$18,MATCH(D919,Listas!$A$2:$A$18,0))&amp;"",""))</f>
        <v/>
      </c>
      <c r="K919" s="8" t="n"/>
      <c r="L919" s="1" t="n"/>
    </row>
    <row r="920">
      <c r="A920" s="5" t="n"/>
      <c r="B920" s="38"/>
      <c r="C920" s="39"/>
      <c r="D920" s="39"/>
      <c r="E920" s="40"/>
      <c r="F920" s="41"/>
      <c r="G920" s="42">
        <f>IF(B920="","",MONTH(B920))</f>
        <v/>
      </c>
      <c r="H920" s="42">
        <f>IF(B920="","",YEAR(B920))</f>
        <v/>
      </c>
      <c r="I920" s="43">
        <f>IF(D920="","",IFERROR(INDEX(Listas!$B$2:$B$18,MATCH(D920,Listas!$A$2:$A$18,0)),"Revisar"))</f>
        <v/>
      </c>
      <c r="J920" s="43">
        <f>IF(D920="","",IFERROR(INDEX(Listas!$C$2:$C$18,MATCH(D920,Listas!$A$2:$A$18,0))&amp;"",""))</f>
        <v/>
      </c>
      <c r="K920" s="8" t="n"/>
      <c r="L920" s="1" t="n"/>
    </row>
    <row r="921">
      <c r="A921" s="5" t="n"/>
      <c r="B921" s="32"/>
      <c r="C921" s="33"/>
      <c r="D921" s="33"/>
      <c r="E921" s="34"/>
      <c r="F921" s="35"/>
      <c r="G921" s="36">
        <f>IF(B921="","",MONTH(B921))</f>
        <v/>
      </c>
      <c r="H921" s="36">
        <f>IF(B921="","",YEAR(B921))</f>
        <v/>
      </c>
      <c r="I921" s="37">
        <f>IF(D921="","",IFERROR(INDEX(Listas!$B$2:$B$18,MATCH(D921,Listas!$A$2:$A$18,0)),"Revisar"))</f>
        <v/>
      </c>
      <c r="J921" s="37">
        <f>IF(D921="","",IFERROR(INDEX(Listas!$C$2:$C$18,MATCH(D921,Listas!$A$2:$A$18,0))&amp;"",""))</f>
        <v/>
      </c>
      <c r="K921" s="8" t="n"/>
      <c r="L921" s="1" t="n"/>
    </row>
    <row r="922">
      <c r="A922" s="5" t="n"/>
      <c r="B922" s="38"/>
      <c r="C922" s="39"/>
      <c r="D922" s="39"/>
      <c r="E922" s="40"/>
      <c r="F922" s="41"/>
      <c r="G922" s="42">
        <f>IF(B922="","",MONTH(B922))</f>
        <v/>
      </c>
      <c r="H922" s="42">
        <f>IF(B922="","",YEAR(B922))</f>
        <v/>
      </c>
      <c r="I922" s="43">
        <f>IF(D922="","",IFERROR(INDEX(Listas!$B$2:$B$18,MATCH(D922,Listas!$A$2:$A$18,0)),"Revisar"))</f>
        <v/>
      </c>
      <c r="J922" s="43">
        <f>IF(D922="","",IFERROR(INDEX(Listas!$C$2:$C$18,MATCH(D922,Listas!$A$2:$A$18,0))&amp;"",""))</f>
        <v/>
      </c>
      <c r="K922" s="8" t="n"/>
      <c r="L922" s="1" t="n"/>
    </row>
    <row r="923">
      <c r="A923" s="5" t="n"/>
      <c r="B923" s="32"/>
      <c r="C923" s="33"/>
      <c r="D923" s="33"/>
      <c r="E923" s="34"/>
      <c r="F923" s="35"/>
      <c r="G923" s="36">
        <f>IF(B923="","",MONTH(B923))</f>
        <v/>
      </c>
      <c r="H923" s="36">
        <f>IF(B923="","",YEAR(B923))</f>
        <v/>
      </c>
      <c r="I923" s="37">
        <f>IF(D923="","",IFERROR(INDEX(Listas!$B$2:$B$18,MATCH(D923,Listas!$A$2:$A$18,0)),"Revisar"))</f>
        <v/>
      </c>
      <c r="J923" s="37">
        <f>IF(D923="","",IFERROR(INDEX(Listas!$C$2:$C$18,MATCH(D923,Listas!$A$2:$A$18,0))&amp;"",""))</f>
        <v/>
      </c>
      <c r="K923" s="8" t="n"/>
      <c r="L923" s="1" t="n"/>
    </row>
    <row r="924">
      <c r="A924" s="5" t="n"/>
      <c r="B924" s="38"/>
      <c r="C924" s="39"/>
      <c r="D924" s="39"/>
      <c r="E924" s="40"/>
      <c r="F924" s="41"/>
      <c r="G924" s="42">
        <f>IF(B924="","",MONTH(B924))</f>
        <v/>
      </c>
      <c r="H924" s="42">
        <f>IF(B924="","",YEAR(B924))</f>
        <v/>
      </c>
      <c r="I924" s="43">
        <f>IF(D924="","",IFERROR(INDEX(Listas!$B$2:$B$18,MATCH(D924,Listas!$A$2:$A$18,0)),"Revisar"))</f>
        <v/>
      </c>
      <c r="J924" s="43">
        <f>IF(D924="","",IFERROR(INDEX(Listas!$C$2:$C$18,MATCH(D924,Listas!$A$2:$A$18,0))&amp;"",""))</f>
        <v/>
      </c>
      <c r="K924" s="8" t="n"/>
      <c r="L924" s="1" t="n"/>
    </row>
    <row r="925">
      <c r="A925" s="5" t="n"/>
      <c r="B925" s="32"/>
      <c r="C925" s="33"/>
      <c r="D925" s="33"/>
      <c r="E925" s="34"/>
      <c r="F925" s="35"/>
      <c r="G925" s="36">
        <f>IF(B925="","",MONTH(B925))</f>
        <v/>
      </c>
      <c r="H925" s="36">
        <f>IF(B925="","",YEAR(B925))</f>
        <v/>
      </c>
      <c r="I925" s="37">
        <f>IF(D925="","",IFERROR(INDEX(Listas!$B$2:$B$18,MATCH(D925,Listas!$A$2:$A$18,0)),"Revisar"))</f>
        <v/>
      </c>
      <c r="J925" s="37">
        <f>IF(D925="","",IFERROR(INDEX(Listas!$C$2:$C$18,MATCH(D925,Listas!$A$2:$A$18,0))&amp;"",""))</f>
        <v/>
      </c>
      <c r="K925" s="8" t="n"/>
      <c r="L925" s="1" t="n"/>
    </row>
    <row r="926">
      <c r="A926" s="5" t="n"/>
      <c r="B926" s="38"/>
      <c r="C926" s="39"/>
      <c r="D926" s="39"/>
      <c r="E926" s="40"/>
      <c r="F926" s="41"/>
      <c r="G926" s="42">
        <f>IF(B926="","",MONTH(B926))</f>
        <v/>
      </c>
      <c r="H926" s="42">
        <f>IF(B926="","",YEAR(B926))</f>
        <v/>
      </c>
      <c r="I926" s="43">
        <f>IF(D926="","",IFERROR(INDEX(Listas!$B$2:$B$18,MATCH(D926,Listas!$A$2:$A$18,0)),"Revisar"))</f>
        <v/>
      </c>
      <c r="J926" s="43">
        <f>IF(D926="","",IFERROR(INDEX(Listas!$C$2:$C$18,MATCH(D926,Listas!$A$2:$A$18,0))&amp;"",""))</f>
        <v/>
      </c>
      <c r="K926" s="8" t="n"/>
      <c r="L926" s="1" t="n"/>
    </row>
    <row r="927">
      <c r="A927" s="5" t="n"/>
      <c r="B927" s="32"/>
      <c r="C927" s="33"/>
      <c r="D927" s="33"/>
      <c r="E927" s="34"/>
      <c r="F927" s="35"/>
      <c r="G927" s="36">
        <f>IF(B927="","",MONTH(B927))</f>
        <v/>
      </c>
      <c r="H927" s="36">
        <f>IF(B927="","",YEAR(B927))</f>
        <v/>
      </c>
      <c r="I927" s="37">
        <f>IF(D927="","",IFERROR(INDEX(Listas!$B$2:$B$18,MATCH(D927,Listas!$A$2:$A$18,0)),"Revisar"))</f>
        <v/>
      </c>
      <c r="J927" s="37">
        <f>IF(D927="","",IFERROR(INDEX(Listas!$C$2:$C$18,MATCH(D927,Listas!$A$2:$A$18,0))&amp;"",""))</f>
        <v/>
      </c>
      <c r="K927" s="8" t="n"/>
      <c r="L927" s="1" t="n"/>
    </row>
    <row r="928">
      <c r="A928" s="5" t="n"/>
      <c r="B928" s="38"/>
      <c r="C928" s="39"/>
      <c r="D928" s="39"/>
      <c r="E928" s="40"/>
      <c r="F928" s="41"/>
      <c r="G928" s="42">
        <f>IF(B928="","",MONTH(B928))</f>
        <v/>
      </c>
      <c r="H928" s="42">
        <f>IF(B928="","",YEAR(B928))</f>
        <v/>
      </c>
      <c r="I928" s="43">
        <f>IF(D928="","",IFERROR(INDEX(Listas!$B$2:$B$18,MATCH(D928,Listas!$A$2:$A$18,0)),"Revisar"))</f>
        <v/>
      </c>
      <c r="J928" s="43">
        <f>IF(D928="","",IFERROR(INDEX(Listas!$C$2:$C$18,MATCH(D928,Listas!$A$2:$A$18,0))&amp;"",""))</f>
        <v/>
      </c>
      <c r="K928" s="8" t="n"/>
      <c r="L928" s="1" t="n"/>
    </row>
    <row r="929">
      <c r="A929" s="5" t="n"/>
      <c r="B929" s="32"/>
      <c r="C929" s="33"/>
      <c r="D929" s="33"/>
      <c r="E929" s="34"/>
      <c r="F929" s="35"/>
      <c r="G929" s="36">
        <f>IF(B929="","",MONTH(B929))</f>
        <v/>
      </c>
      <c r="H929" s="36">
        <f>IF(B929="","",YEAR(B929))</f>
        <v/>
      </c>
      <c r="I929" s="37">
        <f>IF(D929="","",IFERROR(INDEX(Listas!$B$2:$B$18,MATCH(D929,Listas!$A$2:$A$18,0)),"Revisar"))</f>
        <v/>
      </c>
      <c r="J929" s="37">
        <f>IF(D929="","",IFERROR(INDEX(Listas!$C$2:$C$18,MATCH(D929,Listas!$A$2:$A$18,0))&amp;"",""))</f>
        <v/>
      </c>
      <c r="K929" s="8" t="n"/>
      <c r="L929" s="1" t="n"/>
    </row>
    <row r="930">
      <c r="A930" s="5" t="n"/>
      <c r="B930" s="38"/>
      <c r="C930" s="39"/>
      <c r="D930" s="39"/>
      <c r="E930" s="40"/>
      <c r="F930" s="41"/>
      <c r="G930" s="42">
        <f>IF(B930="","",MONTH(B930))</f>
        <v/>
      </c>
      <c r="H930" s="42">
        <f>IF(B930="","",YEAR(B930))</f>
        <v/>
      </c>
      <c r="I930" s="43">
        <f>IF(D930="","",IFERROR(INDEX(Listas!$B$2:$B$18,MATCH(D930,Listas!$A$2:$A$18,0)),"Revisar"))</f>
        <v/>
      </c>
      <c r="J930" s="43">
        <f>IF(D930="","",IFERROR(INDEX(Listas!$C$2:$C$18,MATCH(D930,Listas!$A$2:$A$18,0))&amp;"",""))</f>
        <v/>
      </c>
      <c r="K930" s="8" t="n"/>
      <c r="L930" s="1" t="n"/>
    </row>
    <row r="931">
      <c r="A931" s="5" t="n"/>
      <c r="B931" s="32"/>
      <c r="C931" s="33"/>
      <c r="D931" s="33"/>
      <c r="E931" s="34"/>
      <c r="F931" s="35"/>
      <c r="G931" s="36">
        <f>IF(B931="","",MONTH(B931))</f>
        <v/>
      </c>
      <c r="H931" s="36">
        <f>IF(B931="","",YEAR(B931))</f>
        <v/>
      </c>
      <c r="I931" s="37">
        <f>IF(D931="","",IFERROR(INDEX(Listas!$B$2:$B$18,MATCH(D931,Listas!$A$2:$A$18,0)),"Revisar"))</f>
        <v/>
      </c>
      <c r="J931" s="37">
        <f>IF(D931="","",IFERROR(INDEX(Listas!$C$2:$C$18,MATCH(D931,Listas!$A$2:$A$18,0))&amp;"",""))</f>
        <v/>
      </c>
      <c r="K931" s="8" t="n"/>
      <c r="L931" s="1" t="n"/>
    </row>
    <row r="932">
      <c r="A932" s="5" t="n"/>
      <c r="B932" s="38"/>
      <c r="C932" s="39"/>
      <c r="D932" s="39"/>
      <c r="E932" s="40"/>
      <c r="F932" s="41"/>
      <c r="G932" s="42">
        <f>IF(B932="","",MONTH(B932))</f>
        <v/>
      </c>
      <c r="H932" s="42">
        <f>IF(B932="","",YEAR(B932))</f>
        <v/>
      </c>
      <c r="I932" s="43">
        <f>IF(D932="","",IFERROR(INDEX(Listas!$B$2:$B$18,MATCH(D932,Listas!$A$2:$A$18,0)),"Revisar"))</f>
        <v/>
      </c>
      <c r="J932" s="43">
        <f>IF(D932="","",IFERROR(INDEX(Listas!$C$2:$C$18,MATCH(D932,Listas!$A$2:$A$18,0))&amp;"",""))</f>
        <v/>
      </c>
      <c r="K932" s="8" t="n"/>
      <c r="L932" s="1" t="n"/>
    </row>
    <row r="933">
      <c r="A933" s="5" t="n"/>
      <c r="B933" s="32"/>
      <c r="C933" s="33"/>
      <c r="D933" s="33"/>
      <c r="E933" s="34"/>
      <c r="F933" s="35"/>
      <c r="G933" s="36">
        <f>IF(B933="","",MONTH(B933))</f>
        <v/>
      </c>
      <c r="H933" s="36">
        <f>IF(B933="","",YEAR(B933))</f>
        <v/>
      </c>
      <c r="I933" s="37">
        <f>IF(D933="","",IFERROR(INDEX(Listas!$B$2:$B$18,MATCH(D933,Listas!$A$2:$A$18,0)),"Revisar"))</f>
        <v/>
      </c>
      <c r="J933" s="37">
        <f>IF(D933="","",IFERROR(INDEX(Listas!$C$2:$C$18,MATCH(D933,Listas!$A$2:$A$18,0))&amp;"",""))</f>
        <v/>
      </c>
      <c r="K933" s="8" t="n"/>
      <c r="L933" s="1" t="n"/>
    </row>
    <row r="934">
      <c r="A934" s="5" t="n"/>
      <c r="B934" s="38"/>
      <c r="C934" s="39"/>
      <c r="D934" s="39"/>
      <c r="E934" s="40"/>
      <c r="F934" s="41"/>
      <c r="G934" s="42">
        <f>IF(B934="","",MONTH(B934))</f>
        <v/>
      </c>
      <c r="H934" s="42">
        <f>IF(B934="","",YEAR(B934))</f>
        <v/>
      </c>
      <c r="I934" s="43">
        <f>IF(D934="","",IFERROR(INDEX(Listas!$B$2:$B$18,MATCH(D934,Listas!$A$2:$A$18,0)),"Revisar"))</f>
        <v/>
      </c>
      <c r="J934" s="43">
        <f>IF(D934="","",IFERROR(INDEX(Listas!$C$2:$C$18,MATCH(D934,Listas!$A$2:$A$18,0))&amp;"",""))</f>
        <v/>
      </c>
      <c r="K934" s="8" t="n"/>
      <c r="L934" s="1" t="n"/>
    </row>
    <row r="935">
      <c r="A935" s="5" t="n"/>
      <c r="B935" s="32"/>
      <c r="C935" s="33"/>
      <c r="D935" s="33"/>
      <c r="E935" s="34"/>
      <c r="F935" s="35"/>
      <c r="G935" s="36">
        <f>IF(B935="","",MONTH(B935))</f>
        <v/>
      </c>
      <c r="H935" s="36">
        <f>IF(B935="","",YEAR(B935))</f>
        <v/>
      </c>
      <c r="I935" s="37">
        <f>IF(D935="","",IFERROR(INDEX(Listas!$B$2:$B$18,MATCH(D935,Listas!$A$2:$A$18,0)),"Revisar"))</f>
        <v/>
      </c>
      <c r="J935" s="37">
        <f>IF(D935="","",IFERROR(INDEX(Listas!$C$2:$C$18,MATCH(D935,Listas!$A$2:$A$18,0))&amp;"",""))</f>
        <v/>
      </c>
      <c r="K935" s="8" t="n"/>
      <c r="L935" s="1" t="n"/>
    </row>
    <row r="936">
      <c r="A936" s="5" t="n"/>
      <c r="B936" s="38"/>
      <c r="C936" s="39"/>
      <c r="D936" s="39"/>
      <c r="E936" s="40"/>
      <c r="F936" s="41"/>
      <c r="G936" s="42">
        <f>IF(B936="","",MONTH(B936))</f>
        <v/>
      </c>
      <c r="H936" s="42">
        <f>IF(B936="","",YEAR(B936))</f>
        <v/>
      </c>
      <c r="I936" s="43">
        <f>IF(D936="","",IFERROR(INDEX(Listas!$B$2:$B$18,MATCH(D936,Listas!$A$2:$A$18,0)),"Revisar"))</f>
        <v/>
      </c>
      <c r="J936" s="43">
        <f>IF(D936="","",IFERROR(INDEX(Listas!$C$2:$C$18,MATCH(D936,Listas!$A$2:$A$18,0))&amp;"",""))</f>
        <v/>
      </c>
      <c r="K936" s="8" t="n"/>
      <c r="L936" s="1" t="n"/>
    </row>
    <row r="937">
      <c r="A937" s="5" t="n"/>
      <c r="B937" s="32"/>
      <c r="C937" s="33"/>
      <c r="D937" s="33"/>
      <c r="E937" s="34"/>
      <c r="F937" s="35"/>
      <c r="G937" s="36">
        <f>IF(B937="","",MONTH(B937))</f>
        <v/>
      </c>
      <c r="H937" s="36">
        <f>IF(B937="","",YEAR(B937))</f>
        <v/>
      </c>
      <c r="I937" s="37">
        <f>IF(D937="","",IFERROR(INDEX(Listas!$B$2:$B$18,MATCH(D937,Listas!$A$2:$A$18,0)),"Revisar"))</f>
        <v/>
      </c>
      <c r="J937" s="37">
        <f>IF(D937="","",IFERROR(INDEX(Listas!$C$2:$C$18,MATCH(D937,Listas!$A$2:$A$18,0))&amp;"",""))</f>
        <v/>
      </c>
      <c r="K937" s="8" t="n"/>
      <c r="L937" s="1" t="n"/>
    </row>
    <row r="938">
      <c r="A938" s="5" t="n"/>
      <c r="B938" s="38"/>
      <c r="C938" s="39"/>
      <c r="D938" s="39"/>
      <c r="E938" s="40"/>
      <c r="F938" s="41"/>
      <c r="G938" s="42">
        <f>IF(B938="","",MONTH(B938))</f>
        <v/>
      </c>
      <c r="H938" s="42">
        <f>IF(B938="","",YEAR(B938))</f>
        <v/>
      </c>
      <c r="I938" s="43">
        <f>IF(D938="","",IFERROR(INDEX(Listas!$B$2:$B$18,MATCH(D938,Listas!$A$2:$A$18,0)),"Revisar"))</f>
        <v/>
      </c>
      <c r="J938" s="43">
        <f>IF(D938="","",IFERROR(INDEX(Listas!$C$2:$C$18,MATCH(D938,Listas!$A$2:$A$18,0))&amp;"",""))</f>
        <v/>
      </c>
      <c r="K938" s="8" t="n"/>
      <c r="L938" s="1" t="n"/>
    </row>
    <row r="939">
      <c r="A939" s="5" t="n"/>
      <c r="B939" s="32"/>
      <c r="C939" s="33"/>
      <c r="D939" s="33"/>
      <c r="E939" s="34"/>
      <c r="F939" s="35"/>
      <c r="G939" s="36">
        <f>IF(B939="","",MONTH(B939))</f>
        <v/>
      </c>
      <c r="H939" s="36">
        <f>IF(B939="","",YEAR(B939))</f>
        <v/>
      </c>
      <c r="I939" s="37">
        <f>IF(D939="","",IFERROR(INDEX(Listas!$B$2:$B$18,MATCH(D939,Listas!$A$2:$A$18,0)),"Revisar"))</f>
        <v/>
      </c>
      <c r="J939" s="37">
        <f>IF(D939="","",IFERROR(INDEX(Listas!$C$2:$C$18,MATCH(D939,Listas!$A$2:$A$18,0))&amp;"",""))</f>
        <v/>
      </c>
      <c r="K939" s="8" t="n"/>
      <c r="L939" s="1" t="n"/>
    </row>
    <row r="940">
      <c r="A940" s="5" t="n"/>
      <c r="B940" s="38"/>
      <c r="C940" s="39"/>
      <c r="D940" s="39"/>
      <c r="E940" s="40"/>
      <c r="F940" s="41"/>
      <c r="G940" s="42">
        <f>IF(B940="","",MONTH(B940))</f>
        <v/>
      </c>
      <c r="H940" s="42">
        <f>IF(B940="","",YEAR(B940))</f>
        <v/>
      </c>
      <c r="I940" s="43">
        <f>IF(D940="","",IFERROR(INDEX(Listas!$B$2:$B$18,MATCH(D940,Listas!$A$2:$A$18,0)),"Revisar"))</f>
        <v/>
      </c>
      <c r="J940" s="43">
        <f>IF(D940="","",IFERROR(INDEX(Listas!$C$2:$C$18,MATCH(D940,Listas!$A$2:$A$18,0))&amp;"",""))</f>
        <v/>
      </c>
      <c r="K940" s="8" t="n"/>
      <c r="L940" s="1" t="n"/>
    </row>
    <row r="941">
      <c r="A941" s="5" t="n"/>
      <c r="B941" s="32"/>
      <c r="C941" s="33"/>
      <c r="D941" s="33"/>
      <c r="E941" s="34"/>
      <c r="F941" s="35"/>
      <c r="G941" s="36">
        <f>IF(B941="","",MONTH(B941))</f>
        <v/>
      </c>
      <c r="H941" s="36">
        <f>IF(B941="","",YEAR(B941))</f>
        <v/>
      </c>
      <c r="I941" s="37">
        <f>IF(D941="","",IFERROR(INDEX(Listas!$B$2:$B$18,MATCH(D941,Listas!$A$2:$A$18,0)),"Revisar"))</f>
        <v/>
      </c>
      <c r="J941" s="37">
        <f>IF(D941="","",IFERROR(INDEX(Listas!$C$2:$C$18,MATCH(D941,Listas!$A$2:$A$18,0))&amp;"",""))</f>
        <v/>
      </c>
      <c r="K941" s="8" t="n"/>
      <c r="L941" s="1" t="n"/>
    </row>
    <row r="942">
      <c r="A942" s="5" t="n"/>
      <c r="B942" s="38"/>
      <c r="C942" s="39"/>
      <c r="D942" s="39"/>
      <c r="E942" s="40"/>
      <c r="F942" s="41"/>
      <c r="G942" s="42">
        <f>IF(B942="","",MONTH(B942))</f>
        <v/>
      </c>
      <c r="H942" s="42">
        <f>IF(B942="","",YEAR(B942))</f>
        <v/>
      </c>
      <c r="I942" s="43">
        <f>IF(D942="","",IFERROR(INDEX(Listas!$B$2:$B$18,MATCH(D942,Listas!$A$2:$A$18,0)),"Revisar"))</f>
        <v/>
      </c>
      <c r="J942" s="43">
        <f>IF(D942="","",IFERROR(INDEX(Listas!$C$2:$C$18,MATCH(D942,Listas!$A$2:$A$18,0))&amp;"",""))</f>
        <v/>
      </c>
      <c r="K942" s="8" t="n"/>
      <c r="L942" s="1" t="n"/>
    </row>
    <row r="943">
      <c r="A943" s="5" t="n"/>
      <c r="B943" s="32"/>
      <c r="C943" s="33"/>
      <c r="D943" s="33"/>
      <c r="E943" s="34"/>
      <c r="F943" s="35"/>
      <c r="G943" s="36">
        <f>IF(B943="","",MONTH(B943))</f>
        <v/>
      </c>
      <c r="H943" s="36">
        <f>IF(B943="","",YEAR(B943))</f>
        <v/>
      </c>
      <c r="I943" s="37">
        <f>IF(D943="","",IFERROR(INDEX(Listas!$B$2:$B$18,MATCH(D943,Listas!$A$2:$A$18,0)),"Revisar"))</f>
        <v/>
      </c>
      <c r="J943" s="37">
        <f>IF(D943="","",IFERROR(INDEX(Listas!$C$2:$C$18,MATCH(D943,Listas!$A$2:$A$18,0))&amp;"",""))</f>
        <v/>
      </c>
      <c r="K943" s="8" t="n"/>
      <c r="L943" s="1" t="n"/>
    </row>
    <row r="944">
      <c r="A944" s="5" t="n"/>
      <c r="B944" s="38"/>
      <c r="C944" s="39"/>
      <c r="D944" s="39"/>
      <c r="E944" s="40"/>
      <c r="F944" s="41"/>
      <c r="G944" s="42">
        <f>IF(B944="","",MONTH(B944))</f>
        <v/>
      </c>
      <c r="H944" s="42">
        <f>IF(B944="","",YEAR(B944))</f>
        <v/>
      </c>
      <c r="I944" s="43">
        <f>IF(D944="","",IFERROR(INDEX(Listas!$B$2:$B$18,MATCH(D944,Listas!$A$2:$A$18,0)),"Revisar"))</f>
        <v/>
      </c>
      <c r="J944" s="43">
        <f>IF(D944="","",IFERROR(INDEX(Listas!$C$2:$C$18,MATCH(D944,Listas!$A$2:$A$18,0))&amp;"",""))</f>
        <v/>
      </c>
      <c r="K944" s="8" t="n"/>
      <c r="L944" s="1" t="n"/>
    </row>
    <row r="945">
      <c r="A945" s="5" t="n"/>
      <c r="B945" s="32"/>
      <c r="C945" s="33"/>
      <c r="D945" s="33"/>
      <c r="E945" s="34"/>
      <c r="F945" s="35"/>
      <c r="G945" s="36">
        <f>IF(B945="","",MONTH(B945))</f>
        <v/>
      </c>
      <c r="H945" s="36">
        <f>IF(B945="","",YEAR(B945))</f>
        <v/>
      </c>
      <c r="I945" s="37">
        <f>IF(D945="","",IFERROR(INDEX(Listas!$B$2:$B$18,MATCH(D945,Listas!$A$2:$A$18,0)),"Revisar"))</f>
        <v/>
      </c>
      <c r="J945" s="37">
        <f>IF(D945="","",IFERROR(INDEX(Listas!$C$2:$C$18,MATCH(D945,Listas!$A$2:$A$18,0))&amp;"",""))</f>
        <v/>
      </c>
      <c r="K945" s="8" t="n"/>
      <c r="L945" s="1" t="n"/>
    </row>
    <row r="946">
      <c r="A946" s="5" t="n"/>
      <c r="B946" s="38"/>
      <c r="C946" s="39"/>
      <c r="D946" s="39"/>
      <c r="E946" s="40"/>
      <c r="F946" s="41"/>
      <c r="G946" s="42">
        <f>IF(B946="","",MONTH(B946))</f>
        <v/>
      </c>
      <c r="H946" s="42">
        <f>IF(B946="","",YEAR(B946))</f>
        <v/>
      </c>
      <c r="I946" s="43">
        <f>IF(D946="","",IFERROR(INDEX(Listas!$B$2:$B$18,MATCH(D946,Listas!$A$2:$A$18,0)),"Revisar"))</f>
        <v/>
      </c>
      <c r="J946" s="43">
        <f>IF(D946="","",IFERROR(INDEX(Listas!$C$2:$C$18,MATCH(D946,Listas!$A$2:$A$18,0))&amp;"",""))</f>
        <v/>
      </c>
      <c r="K946" s="8" t="n"/>
      <c r="L946" s="1" t="n"/>
    </row>
    <row r="947">
      <c r="A947" s="5" t="n"/>
      <c r="B947" s="32"/>
      <c r="C947" s="33"/>
      <c r="D947" s="33"/>
      <c r="E947" s="34"/>
      <c r="F947" s="35"/>
      <c r="G947" s="36">
        <f>IF(B947="","",MONTH(B947))</f>
        <v/>
      </c>
      <c r="H947" s="36">
        <f>IF(B947="","",YEAR(B947))</f>
        <v/>
      </c>
      <c r="I947" s="37">
        <f>IF(D947="","",IFERROR(INDEX(Listas!$B$2:$B$18,MATCH(D947,Listas!$A$2:$A$18,0)),"Revisar"))</f>
        <v/>
      </c>
      <c r="J947" s="37">
        <f>IF(D947="","",IFERROR(INDEX(Listas!$C$2:$C$18,MATCH(D947,Listas!$A$2:$A$18,0))&amp;"",""))</f>
        <v/>
      </c>
      <c r="K947" s="8" t="n"/>
      <c r="L947" s="1" t="n"/>
    </row>
    <row r="948">
      <c r="A948" s="5" t="n"/>
      <c r="B948" s="38"/>
      <c r="C948" s="39"/>
      <c r="D948" s="39"/>
      <c r="E948" s="40"/>
      <c r="F948" s="41"/>
      <c r="G948" s="42">
        <f>IF(B948="","",MONTH(B948))</f>
        <v/>
      </c>
      <c r="H948" s="42">
        <f>IF(B948="","",YEAR(B948))</f>
        <v/>
      </c>
      <c r="I948" s="43">
        <f>IF(D948="","",IFERROR(INDEX(Listas!$B$2:$B$18,MATCH(D948,Listas!$A$2:$A$18,0)),"Revisar"))</f>
        <v/>
      </c>
      <c r="J948" s="43">
        <f>IF(D948="","",IFERROR(INDEX(Listas!$C$2:$C$18,MATCH(D948,Listas!$A$2:$A$18,0))&amp;"",""))</f>
        <v/>
      </c>
      <c r="K948" s="8" t="n"/>
      <c r="L948" s="1" t="n"/>
    </row>
    <row r="949">
      <c r="A949" s="5" t="n"/>
      <c r="B949" s="32"/>
      <c r="C949" s="33"/>
      <c r="D949" s="33"/>
      <c r="E949" s="34"/>
      <c r="F949" s="35"/>
      <c r="G949" s="36">
        <f>IF(B949="","",MONTH(B949))</f>
        <v/>
      </c>
      <c r="H949" s="36">
        <f>IF(B949="","",YEAR(B949))</f>
        <v/>
      </c>
      <c r="I949" s="37">
        <f>IF(D949="","",IFERROR(INDEX(Listas!$B$2:$B$18,MATCH(D949,Listas!$A$2:$A$18,0)),"Revisar"))</f>
        <v/>
      </c>
      <c r="J949" s="37">
        <f>IF(D949="","",IFERROR(INDEX(Listas!$C$2:$C$18,MATCH(D949,Listas!$A$2:$A$18,0))&amp;"",""))</f>
        <v/>
      </c>
      <c r="K949" s="8" t="n"/>
      <c r="L949" s="1" t="n"/>
    </row>
    <row r="950">
      <c r="A950" s="5" t="n"/>
      <c r="B950" s="38"/>
      <c r="C950" s="39"/>
      <c r="D950" s="39"/>
      <c r="E950" s="40"/>
      <c r="F950" s="41"/>
      <c r="G950" s="42">
        <f>IF(B950="","",MONTH(B950))</f>
        <v/>
      </c>
      <c r="H950" s="42">
        <f>IF(B950="","",YEAR(B950))</f>
        <v/>
      </c>
      <c r="I950" s="43">
        <f>IF(D950="","",IFERROR(INDEX(Listas!$B$2:$B$18,MATCH(D950,Listas!$A$2:$A$18,0)),"Revisar"))</f>
        <v/>
      </c>
      <c r="J950" s="43">
        <f>IF(D950="","",IFERROR(INDEX(Listas!$C$2:$C$18,MATCH(D950,Listas!$A$2:$A$18,0))&amp;"",""))</f>
        <v/>
      </c>
      <c r="K950" s="8" t="n"/>
      <c r="L950" s="1" t="n"/>
    </row>
    <row r="951">
      <c r="A951" s="5" t="n"/>
      <c r="B951" s="32"/>
      <c r="C951" s="33"/>
      <c r="D951" s="33"/>
      <c r="E951" s="34"/>
      <c r="F951" s="35"/>
      <c r="G951" s="36">
        <f>IF(B951="","",MONTH(B951))</f>
        <v/>
      </c>
      <c r="H951" s="36">
        <f>IF(B951="","",YEAR(B951))</f>
        <v/>
      </c>
      <c r="I951" s="37">
        <f>IF(D951="","",IFERROR(INDEX(Listas!$B$2:$B$18,MATCH(D951,Listas!$A$2:$A$18,0)),"Revisar"))</f>
        <v/>
      </c>
      <c r="J951" s="37">
        <f>IF(D951="","",IFERROR(INDEX(Listas!$C$2:$C$18,MATCH(D951,Listas!$A$2:$A$18,0))&amp;"",""))</f>
        <v/>
      </c>
      <c r="K951" s="8" t="n"/>
      <c r="L951" s="1" t="n"/>
    </row>
    <row r="952">
      <c r="A952" s="5" t="n"/>
      <c r="B952" s="38"/>
      <c r="C952" s="39"/>
      <c r="D952" s="39"/>
      <c r="E952" s="40"/>
      <c r="F952" s="41"/>
      <c r="G952" s="42">
        <f>IF(B952="","",MONTH(B952))</f>
        <v/>
      </c>
      <c r="H952" s="42">
        <f>IF(B952="","",YEAR(B952))</f>
        <v/>
      </c>
      <c r="I952" s="43">
        <f>IF(D952="","",IFERROR(INDEX(Listas!$B$2:$B$18,MATCH(D952,Listas!$A$2:$A$18,0)),"Revisar"))</f>
        <v/>
      </c>
      <c r="J952" s="43">
        <f>IF(D952="","",IFERROR(INDEX(Listas!$C$2:$C$18,MATCH(D952,Listas!$A$2:$A$18,0))&amp;"",""))</f>
        <v/>
      </c>
      <c r="K952" s="8" t="n"/>
      <c r="L952" s="1" t="n"/>
    </row>
    <row r="953">
      <c r="A953" s="5" t="n"/>
      <c r="B953" s="32"/>
      <c r="C953" s="33"/>
      <c r="D953" s="33"/>
      <c r="E953" s="34"/>
      <c r="F953" s="35"/>
      <c r="G953" s="36">
        <f>IF(B953="","",MONTH(B953))</f>
        <v/>
      </c>
      <c r="H953" s="36">
        <f>IF(B953="","",YEAR(B953))</f>
        <v/>
      </c>
      <c r="I953" s="37">
        <f>IF(D953="","",IFERROR(INDEX(Listas!$B$2:$B$18,MATCH(D953,Listas!$A$2:$A$18,0)),"Revisar"))</f>
        <v/>
      </c>
      <c r="J953" s="37">
        <f>IF(D953="","",IFERROR(INDEX(Listas!$C$2:$C$18,MATCH(D953,Listas!$A$2:$A$18,0))&amp;"",""))</f>
        <v/>
      </c>
      <c r="K953" s="8" t="n"/>
      <c r="L953" s="1" t="n"/>
    </row>
    <row r="954">
      <c r="A954" s="5" t="n"/>
      <c r="B954" s="38"/>
      <c r="C954" s="39"/>
      <c r="D954" s="39"/>
      <c r="E954" s="40"/>
      <c r="F954" s="41"/>
      <c r="G954" s="42">
        <f>IF(B954="","",MONTH(B954))</f>
        <v/>
      </c>
      <c r="H954" s="42">
        <f>IF(B954="","",YEAR(B954))</f>
        <v/>
      </c>
      <c r="I954" s="43">
        <f>IF(D954="","",IFERROR(INDEX(Listas!$B$2:$B$18,MATCH(D954,Listas!$A$2:$A$18,0)),"Revisar"))</f>
        <v/>
      </c>
      <c r="J954" s="43">
        <f>IF(D954="","",IFERROR(INDEX(Listas!$C$2:$C$18,MATCH(D954,Listas!$A$2:$A$18,0))&amp;"",""))</f>
        <v/>
      </c>
      <c r="K954" s="8" t="n"/>
      <c r="L954" s="1" t="n"/>
    </row>
    <row r="955">
      <c r="A955" s="5" t="n"/>
      <c r="B955" s="32"/>
      <c r="C955" s="33"/>
      <c r="D955" s="33"/>
      <c r="E955" s="34"/>
      <c r="F955" s="35"/>
      <c r="G955" s="36">
        <f>IF(B955="","",MONTH(B955))</f>
        <v/>
      </c>
      <c r="H955" s="36">
        <f>IF(B955="","",YEAR(B955))</f>
        <v/>
      </c>
      <c r="I955" s="37">
        <f>IF(D955="","",IFERROR(INDEX(Listas!$B$2:$B$18,MATCH(D955,Listas!$A$2:$A$18,0)),"Revisar"))</f>
        <v/>
      </c>
      <c r="J955" s="37">
        <f>IF(D955="","",IFERROR(INDEX(Listas!$C$2:$C$18,MATCH(D955,Listas!$A$2:$A$18,0))&amp;"",""))</f>
        <v/>
      </c>
      <c r="K955" s="8" t="n"/>
      <c r="L955" s="1" t="n"/>
    </row>
    <row r="956">
      <c r="A956" s="5" t="n"/>
      <c r="B956" s="38"/>
      <c r="C956" s="39"/>
      <c r="D956" s="39"/>
      <c r="E956" s="40"/>
      <c r="F956" s="41"/>
      <c r="G956" s="42">
        <f>IF(B956="","",MONTH(B956))</f>
        <v/>
      </c>
      <c r="H956" s="42">
        <f>IF(B956="","",YEAR(B956))</f>
        <v/>
      </c>
      <c r="I956" s="43">
        <f>IF(D956="","",IFERROR(INDEX(Listas!$B$2:$B$18,MATCH(D956,Listas!$A$2:$A$18,0)),"Revisar"))</f>
        <v/>
      </c>
      <c r="J956" s="43">
        <f>IF(D956="","",IFERROR(INDEX(Listas!$C$2:$C$18,MATCH(D956,Listas!$A$2:$A$18,0))&amp;"",""))</f>
        <v/>
      </c>
      <c r="K956" s="8" t="n"/>
      <c r="L956" s="1" t="n"/>
    </row>
    <row r="957">
      <c r="A957" s="5" t="n"/>
      <c r="B957" s="32"/>
      <c r="C957" s="33"/>
      <c r="D957" s="33"/>
      <c r="E957" s="34"/>
      <c r="F957" s="35"/>
      <c r="G957" s="36">
        <f>IF(B957="","",MONTH(B957))</f>
        <v/>
      </c>
      <c r="H957" s="36">
        <f>IF(B957="","",YEAR(B957))</f>
        <v/>
      </c>
      <c r="I957" s="37">
        <f>IF(D957="","",IFERROR(INDEX(Listas!$B$2:$B$18,MATCH(D957,Listas!$A$2:$A$18,0)),"Revisar"))</f>
        <v/>
      </c>
      <c r="J957" s="37">
        <f>IF(D957="","",IFERROR(INDEX(Listas!$C$2:$C$18,MATCH(D957,Listas!$A$2:$A$18,0))&amp;"",""))</f>
        <v/>
      </c>
      <c r="K957" s="8" t="n"/>
      <c r="L957" s="1" t="n"/>
    </row>
    <row r="958">
      <c r="A958" s="5" t="n"/>
      <c r="B958" s="38"/>
      <c r="C958" s="39"/>
      <c r="D958" s="39"/>
      <c r="E958" s="40"/>
      <c r="F958" s="41"/>
      <c r="G958" s="42">
        <f>IF(B958="","",MONTH(B958))</f>
        <v/>
      </c>
      <c r="H958" s="42">
        <f>IF(B958="","",YEAR(B958))</f>
        <v/>
      </c>
      <c r="I958" s="43">
        <f>IF(D958="","",IFERROR(INDEX(Listas!$B$2:$B$18,MATCH(D958,Listas!$A$2:$A$18,0)),"Revisar"))</f>
        <v/>
      </c>
      <c r="J958" s="43">
        <f>IF(D958="","",IFERROR(INDEX(Listas!$C$2:$C$18,MATCH(D958,Listas!$A$2:$A$18,0))&amp;"",""))</f>
        <v/>
      </c>
      <c r="K958" s="8" t="n"/>
      <c r="L958" s="1" t="n"/>
    </row>
    <row r="959">
      <c r="A959" s="5" t="n"/>
      <c r="B959" s="32"/>
      <c r="C959" s="33"/>
      <c r="D959" s="33"/>
      <c r="E959" s="34"/>
      <c r="F959" s="35"/>
      <c r="G959" s="36">
        <f>IF(B959="","",MONTH(B959))</f>
        <v/>
      </c>
      <c r="H959" s="36">
        <f>IF(B959="","",YEAR(B959))</f>
        <v/>
      </c>
      <c r="I959" s="37">
        <f>IF(D959="","",IFERROR(INDEX(Listas!$B$2:$B$18,MATCH(D959,Listas!$A$2:$A$18,0)),"Revisar"))</f>
        <v/>
      </c>
      <c r="J959" s="37">
        <f>IF(D959="","",IFERROR(INDEX(Listas!$C$2:$C$18,MATCH(D959,Listas!$A$2:$A$18,0))&amp;"",""))</f>
        <v/>
      </c>
      <c r="K959" s="8" t="n"/>
      <c r="L959" s="1" t="n"/>
    </row>
    <row r="960">
      <c r="A960" s="5" t="n"/>
      <c r="B960" s="38"/>
      <c r="C960" s="39"/>
      <c r="D960" s="39"/>
      <c r="E960" s="40"/>
      <c r="F960" s="41"/>
      <c r="G960" s="42">
        <f>IF(B960="","",MONTH(B960))</f>
        <v/>
      </c>
      <c r="H960" s="42">
        <f>IF(B960="","",YEAR(B960))</f>
        <v/>
      </c>
      <c r="I960" s="43">
        <f>IF(D960="","",IFERROR(INDEX(Listas!$B$2:$B$18,MATCH(D960,Listas!$A$2:$A$18,0)),"Revisar"))</f>
        <v/>
      </c>
      <c r="J960" s="43">
        <f>IF(D960="","",IFERROR(INDEX(Listas!$C$2:$C$18,MATCH(D960,Listas!$A$2:$A$18,0))&amp;"",""))</f>
        <v/>
      </c>
      <c r="K960" s="8" t="n"/>
      <c r="L960" s="1" t="n"/>
    </row>
    <row r="961">
      <c r="A961" s="5" t="n"/>
      <c r="B961" s="32"/>
      <c r="C961" s="33"/>
      <c r="D961" s="33"/>
      <c r="E961" s="34"/>
      <c r="F961" s="35"/>
      <c r="G961" s="36">
        <f>IF(B961="","",MONTH(B961))</f>
        <v/>
      </c>
      <c r="H961" s="36">
        <f>IF(B961="","",YEAR(B961))</f>
        <v/>
      </c>
      <c r="I961" s="37">
        <f>IF(D961="","",IFERROR(INDEX(Listas!$B$2:$B$18,MATCH(D961,Listas!$A$2:$A$18,0)),"Revisar"))</f>
        <v/>
      </c>
      <c r="J961" s="37">
        <f>IF(D961="","",IFERROR(INDEX(Listas!$C$2:$C$18,MATCH(D961,Listas!$A$2:$A$18,0))&amp;"",""))</f>
        <v/>
      </c>
      <c r="K961" s="8" t="n"/>
      <c r="L961" s="1" t="n"/>
    </row>
    <row r="962">
      <c r="A962" s="5" t="n"/>
      <c r="B962" s="38"/>
      <c r="C962" s="39"/>
      <c r="D962" s="39"/>
      <c r="E962" s="40"/>
      <c r="F962" s="41"/>
      <c r="G962" s="42">
        <f>IF(B962="","",MONTH(B962))</f>
        <v/>
      </c>
      <c r="H962" s="42">
        <f>IF(B962="","",YEAR(B962))</f>
        <v/>
      </c>
      <c r="I962" s="43">
        <f>IF(D962="","",IFERROR(INDEX(Listas!$B$2:$B$18,MATCH(D962,Listas!$A$2:$A$18,0)),"Revisar"))</f>
        <v/>
      </c>
      <c r="J962" s="43">
        <f>IF(D962="","",IFERROR(INDEX(Listas!$C$2:$C$18,MATCH(D962,Listas!$A$2:$A$18,0))&amp;"",""))</f>
        <v/>
      </c>
      <c r="K962" s="8" t="n"/>
      <c r="L962" s="1" t="n"/>
    </row>
    <row r="963">
      <c r="A963" s="5" t="n"/>
      <c r="B963" s="32"/>
      <c r="C963" s="33"/>
      <c r="D963" s="33"/>
      <c r="E963" s="34"/>
      <c r="F963" s="35"/>
      <c r="G963" s="36">
        <f>IF(B963="","",MONTH(B963))</f>
        <v/>
      </c>
      <c r="H963" s="36">
        <f>IF(B963="","",YEAR(B963))</f>
        <v/>
      </c>
      <c r="I963" s="37">
        <f>IF(D963="","",IFERROR(INDEX(Listas!$B$2:$B$18,MATCH(D963,Listas!$A$2:$A$18,0)),"Revisar"))</f>
        <v/>
      </c>
      <c r="J963" s="37">
        <f>IF(D963="","",IFERROR(INDEX(Listas!$C$2:$C$18,MATCH(D963,Listas!$A$2:$A$18,0))&amp;"",""))</f>
        <v/>
      </c>
      <c r="K963" s="8" t="n"/>
      <c r="L963" s="1" t="n"/>
    </row>
    <row r="964">
      <c r="A964" s="5" t="n"/>
      <c r="B964" s="38"/>
      <c r="C964" s="39"/>
      <c r="D964" s="39"/>
      <c r="E964" s="40"/>
      <c r="F964" s="41"/>
      <c r="G964" s="42">
        <f>IF(B964="","",MONTH(B964))</f>
        <v/>
      </c>
      <c r="H964" s="42">
        <f>IF(B964="","",YEAR(B964))</f>
        <v/>
      </c>
      <c r="I964" s="43">
        <f>IF(D964="","",IFERROR(INDEX(Listas!$B$2:$B$18,MATCH(D964,Listas!$A$2:$A$18,0)),"Revisar"))</f>
        <v/>
      </c>
      <c r="J964" s="43">
        <f>IF(D964="","",IFERROR(INDEX(Listas!$C$2:$C$18,MATCH(D964,Listas!$A$2:$A$18,0))&amp;"",""))</f>
        <v/>
      </c>
      <c r="K964" s="8" t="n"/>
      <c r="L964" s="1" t="n"/>
    </row>
    <row r="965">
      <c r="A965" s="5" t="n"/>
      <c r="B965" s="32"/>
      <c r="C965" s="33"/>
      <c r="D965" s="33"/>
      <c r="E965" s="34"/>
      <c r="F965" s="35"/>
      <c r="G965" s="36">
        <f>IF(B965="","",MONTH(B965))</f>
        <v/>
      </c>
      <c r="H965" s="36">
        <f>IF(B965="","",YEAR(B965))</f>
        <v/>
      </c>
      <c r="I965" s="37">
        <f>IF(D965="","",IFERROR(INDEX(Listas!$B$2:$B$18,MATCH(D965,Listas!$A$2:$A$18,0)),"Revisar"))</f>
        <v/>
      </c>
      <c r="J965" s="37">
        <f>IF(D965="","",IFERROR(INDEX(Listas!$C$2:$C$18,MATCH(D965,Listas!$A$2:$A$18,0))&amp;"",""))</f>
        <v/>
      </c>
      <c r="K965" s="8" t="n"/>
      <c r="L965" s="1" t="n"/>
    </row>
    <row r="966">
      <c r="A966" s="5" t="n"/>
      <c r="B966" s="38"/>
      <c r="C966" s="39"/>
      <c r="D966" s="39"/>
      <c r="E966" s="40"/>
      <c r="F966" s="41"/>
      <c r="G966" s="42">
        <f>IF(B966="","",MONTH(B966))</f>
        <v/>
      </c>
      <c r="H966" s="42">
        <f>IF(B966="","",YEAR(B966))</f>
        <v/>
      </c>
      <c r="I966" s="43">
        <f>IF(D966="","",IFERROR(INDEX(Listas!$B$2:$B$18,MATCH(D966,Listas!$A$2:$A$18,0)),"Revisar"))</f>
        <v/>
      </c>
      <c r="J966" s="43">
        <f>IF(D966="","",IFERROR(INDEX(Listas!$C$2:$C$18,MATCH(D966,Listas!$A$2:$A$18,0))&amp;"",""))</f>
        <v/>
      </c>
      <c r="K966" s="8" t="n"/>
      <c r="L966" s="1" t="n"/>
    </row>
    <row r="967">
      <c r="A967" s="5" t="n"/>
      <c r="B967" s="32"/>
      <c r="C967" s="33"/>
      <c r="D967" s="33"/>
      <c r="E967" s="34"/>
      <c r="F967" s="35"/>
      <c r="G967" s="36">
        <f>IF(B967="","",MONTH(B967))</f>
        <v/>
      </c>
      <c r="H967" s="36">
        <f>IF(B967="","",YEAR(B967))</f>
        <v/>
      </c>
      <c r="I967" s="37">
        <f>IF(D967="","",IFERROR(INDEX(Listas!$B$2:$B$18,MATCH(D967,Listas!$A$2:$A$18,0)),"Revisar"))</f>
        <v/>
      </c>
      <c r="J967" s="37">
        <f>IF(D967="","",IFERROR(INDEX(Listas!$C$2:$C$18,MATCH(D967,Listas!$A$2:$A$18,0))&amp;"",""))</f>
        <v/>
      </c>
      <c r="K967" s="8" t="n"/>
      <c r="L967" s="1" t="n"/>
    </row>
    <row r="968">
      <c r="A968" s="5" t="n"/>
      <c r="B968" s="38"/>
      <c r="C968" s="39"/>
      <c r="D968" s="39"/>
      <c r="E968" s="40"/>
      <c r="F968" s="41"/>
      <c r="G968" s="42">
        <f>IF(B968="","",MONTH(B968))</f>
        <v/>
      </c>
      <c r="H968" s="42">
        <f>IF(B968="","",YEAR(B968))</f>
        <v/>
      </c>
      <c r="I968" s="43">
        <f>IF(D968="","",IFERROR(INDEX(Listas!$B$2:$B$18,MATCH(D968,Listas!$A$2:$A$18,0)),"Revisar"))</f>
        <v/>
      </c>
      <c r="J968" s="43">
        <f>IF(D968="","",IFERROR(INDEX(Listas!$C$2:$C$18,MATCH(D968,Listas!$A$2:$A$18,0))&amp;"",""))</f>
        <v/>
      </c>
      <c r="K968" s="8" t="n"/>
      <c r="L968" s="1" t="n"/>
    </row>
    <row r="969">
      <c r="A969" s="5" t="n"/>
      <c r="B969" s="32"/>
      <c r="C969" s="33"/>
      <c r="D969" s="33"/>
      <c r="E969" s="34"/>
      <c r="F969" s="35"/>
      <c r="G969" s="36">
        <f>IF(B969="","",MONTH(B969))</f>
        <v/>
      </c>
      <c r="H969" s="36">
        <f>IF(B969="","",YEAR(B969))</f>
        <v/>
      </c>
      <c r="I969" s="37">
        <f>IF(D969="","",IFERROR(INDEX(Listas!$B$2:$B$18,MATCH(D969,Listas!$A$2:$A$18,0)),"Revisar"))</f>
        <v/>
      </c>
      <c r="J969" s="37">
        <f>IF(D969="","",IFERROR(INDEX(Listas!$C$2:$C$18,MATCH(D969,Listas!$A$2:$A$18,0))&amp;"",""))</f>
        <v/>
      </c>
      <c r="K969" s="8" t="n"/>
      <c r="L969" s="1" t="n"/>
    </row>
    <row r="970">
      <c r="A970" s="5" t="n"/>
      <c r="B970" s="38"/>
      <c r="C970" s="39"/>
      <c r="D970" s="39"/>
      <c r="E970" s="40"/>
      <c r="F970" s="41"/>
      <c r="G970" s="42">
        <f>IF(B970="","",MONTH(B970))</f>
        <v/>
      </c>
      <c r="H970" s="42">
        <f>IF(B970="","",YEAR(B970))</f>
        <v/>
      </c>
      <c r="I970" s="43">
        <f>IF(D970="","",IFERROR(INDEX(Listas!$B$2:$B$18,MATCH(D970,Listas!$A$2:$A$18,0)),"Revisar"))</f>
        <v/>
      </c>
      <c r="J970" s="43">
        <f>IF(D970="","",IFERROR(INDEX(Listas!$C$2:$C$18,MATCH(D970,Listas!$A$2:$A$18,0))&amp;"",""))</f>
        <v/>
      </c>
      <c r="K970" s="8" t="n"/>
      <c r="L970" s="1" t="n"/>
    </row>
    <row r="971">
      <c r="A971" s="5" t="n"/>
      <c r="B971" s="32"/>
      <c r="C971" s="33"/>
      <c r="D971" s="33"/>
      <c r="E971" s="34"/>
      <c r="F971" s="35"/>
      <c r="G971" s="36">
        <f>IF(B971="","",MONTH(B971))</f>
        <v/>
      </c>
      <c r="H971" s="36">
        <f>IF(B971="","",YEAR(B971))</f>
        <v/>
      </c>
      <c r="I971" s="37">
        <f>IF(D971="","",IFERROR(INDEX(Listas!$B$2:$B$18,MATCH(D971,Listas!$A$2:$A$18,0)),"Revisar"))</f>
        <v/>
      </c>
      <c r="J971" s="37">
        <f>IF(D971="","",IFERROR(INDEX(Listas!$C$2:$C$18,MATCH(D971,Listas!$A$2:$A$18,0))&amp;"",""))</f>
        <v/>
      </c>
      <c r="K971" s="8" t="n"/>
      <c r="L971" s="1" t="n"/>
    </row>
    <row r="972">
      <c r="A972" s="5" t="n"/>
      <c r="B972" s="38"/>
      <c r="C972" s="39"/>
      <c r="D972" s="39"/>
      <c r="E972" s="40"/>
      <c r="F972" s="41"/>
      <c r="G972" s="42">
        <f>IF(B972="","",MONTH(B972))</f>
        <v/>
      </c>
      <c r="H972" s="42">
        <f>IF(B972="","",YEAR(B972))</f>
        <v/>
      </c>
      <c r="I972" s="43">
        <f>IF(D972="","",IFERROR(INDEX(Listas!$B$2:$B$18,MATCH(D972,Listas!$A$2:$A$18,0)),"Revisar"))</f>
        <v/>
      </c>
      <c r="J972" s="43">
        <f>IF(D972="","",IFERROR(INDEX(Listas!$C$2:$C$18,MATCH(D972,Listas!$A$2:$A$18,0))&amp;"",""))</f>
        <v/>
      </c>
      <c r="K972" s="8" t="n"/>
      <c r="L972" s="1" t="n"/>
    </row>
    <row r="973">
      <c r="A973" s="5" t="n"/>
      <c r="B973" s="32"/>
      <c r="C973" s="33"/>
      <c r="D973" s="33"/>
      <c r="E973" s="34"/>
      <c r="F973" s="35"/>
      <c r="G973" s="36">
        <f>IF(B973="","",MONTH(B973))</f>
        <v/>
      </c>
      <c r="H973" s="36">
        <f>IF(B973="","",YEAR(B973))</f>
        <v/>
      </c>
      <c r="I973" s="37">
        <f>IF(D973="","",IFERROR(INDEX(Listas!$B$2:$B$18,MATCH(D973,Listas!$A$2:$A$18,0)),"Revisar"))</f>
        <v/>
      </c>
      <c r="J973" s="37">
        <f>IF(D973="","",IFERROR(INDEX(Listas!$C$2:$C$18,MATCH(D973,Listas!$A$2:$A$18,0))&amp;"",""))</f>
        <v/>
      </c>
      <c r="K973" s="8" t="n"/>
      <c r="L973" s="1" t="n"/>
    </row>
    <row r="974">
      <c r="A974" s="5" t="n"/>
      <c r="B974" s="38"/>
      <c r="C974" s="39"/>
      <c r="D974" s="39"/>
      <c r="E974" s="40"/>
      <c r="F974" s="41"/>
      <c r="G974" s="42">
        <f>IF(B974="","",MONTH(B974))</f>
        <v/>
      </c>
      <c r="H974" s="42">
        <f>IF(B974="","",YEAR(B974))</f>
        <v/>
      </c>
      <c r="I974" s="43">
        <f>IF(D974="","",IFERROR(INDEX(Listas!$B$2:$B$18,MATCH(D974,Listas!$A$2:$A$18,0)),"Revisar"))</f>
        <v/>
      </c>
      <c r="J974" s="43">
        <f>IF(D974="","",IFERROR(INDEX(Listas!$C$2:$C$18,MATCH(D974,Listas!$A$2:$A$18,0))&amp;"",""))</f>
        <v/>
      </c>
      <c r="K974" s="8" t="n"/>
      <c r="L974" s="1" t="n"/>
    </row>
    <row r="975">
      <c r="A975" s="5" t="n"/>
      <c r="B975" s="32"/>
      <c r="C975" s="33"/>
      <c r="D975" s="33"/>
      <c r="E975" s="34"/>
      <c r="F975" s="35"/>
      <c r="G975" s="36">
        <f>IF(B975="","",MONTH(B975))</f>
        <v/>
      </c>
      <c r="H975" s="36">
        <f>IF(B975="","",YEAR(B975))</f>
        <v/>
      </c>
      <c r="I975" s="37">
        <f>IF(D975="","",IFERROR(INDEX(Listas!$B$2:$B$18,MATCH(D975,Listas!$A$2:$A$18,0)),"Revisar"))</f>
        <v/>
      </c>
      <c r="J975" s="37">
        <f>IF(D975="","",IFERROR(INDEX(Listas!$C$2:$C$18,MATCH(D975,Listas!$A$2:$A$18,0))&amp;"",""))</f>
        <v/>
      </c>
      <c r="K975" s="8" t="n"/>
      <c r="L975" s="1" t="n"/>
    </row>
    <row r="976">
      <c r="A976" s="5" t="n"/>
      <c r="B976" s="38"/>
      <c r="C976" s="39"/>
      <c r="D976" s="39"/>
      <c r="E976" s="40"/>
      <c r="F976" s="41"/>
      <c r="G976" s="42">
        <f>IF(B976="","",MONTH(B976))</f>
        <v/>
      </c>
      <c r="H976" s="42">
        <f>IF(B976="","",YEAR(B976))</f>
        <v/>
      </c>
      <c r="I976" s="43">
        <f>IF(D976="","",IFERROR(INDEX(Listas!$B$2:$B$18,MATCH(D976,Listas!$A$2:$A$18,0)),"Revisar"))</f>
        <v/>
      </c>
      <c r="J976" s="43">
        <f>IF(D976="","",IFERROR(INDEX(Listas!$C$2:$C$18,MATCH(D976,Listas!$A$2:$A$18,0))&amp;"",""))</f>
        <v/>
      </c>
      <c r="K976" s="8" t="n"/>
      <c r="L976" s="1" t="n"/>
    </row>
    <row r="977">
      <c r="A977" s="5" t="n"/>
      <c r="B977" s="32"/>
      <c r="C977" s="33"/>
      <c r="D977" s="33"/>
      <c r="E977" s="34"/>
      <c r="F977" s="35"/>
      <c r="G977" s="36">
        <f>IF(B977="","",MONTH(B977))</f>
        <v/>
      </c>
      <c r="H977" s="36">
        <f>IF(B977="","",YEAR(B977))</f>
        <v/>
      </c>
      <c r="I977" s="37">
        <f>IF(D977="","",IFERROR(INDEX(Listas!$B$2:$B$18,MATCH(D977,Listas!$A$2:$A$18,0)),"Revisar"))</f>
        <v/>
      </c>
      <c r="J977" s="37">
        <f>IF(D977="","",IFERROR(INDEX(Listas!$C$2:$C$18,MATCH(D977,Listas!$A$2:$A$18,0))&amp;"",""))</f>
        <v/>
      </c>
      <c r="K977" s="8" t="n"/>
      <c r="L977" s="1" t="n"/>
    </row>
    <row r="978">
      <c r="A978" s="5" t="n"/>
      <c r="B978" s="38"/>
      <c r="C978" s="39"/>
      <c r="D978" s="39"/>
      <c r="E978" s="40"/>
      <c r="F978" s="41"/>
      <c r="G978" s="42">
        <f>IF(B978="","",MONTH(B978))</f>
        <v/>
      </c>
      <c r="H978" s="42">
        <f>IF(B978="","",YEAR(B978))</f>
        <v/>
      </c>
      <c r="I978" s="43">
        <f>IF(D978="","",IFERROR(INDEX(Listas!$B$2:$B$18,MATCH(D978,Listas!$A$2:$A$18,0)),"Revisar"))</f>
        <v/>
      </c>
      <c r="J978" s="43">
        <f>IF(D978="","",IFERROR(INDEX(Listas!$C$2:$C$18,MATCH(D978,Listas!$A$2:$A$18,0))&amp;"",""))</f>
        <v/>
      </c>
      <c r="K978" s="8" t="n"/>
      <c r="L978" s="1" t="n"/>
    </row>
    <row r="979">
      <c r="A979" s="5" t="n"/>
      <c r="B979" s="32"/>
      <c r="C979" s="33"/>
      <c r="D979" s="33"/>
      <c r="E979" s="34"/>
      <c r="F979" s="35"/>
      <c r="G979" s="36">
        <f>IF(B979="","",MONTH(B979))</f>
        <v/>
      </c>
      <c r="H979" s="36">
        <f>IF(B979="","",YEAR(B979))</f>
        <v/>
      </c>
      <c r="I979" s="37">
        <f>IF(D979="","",IFERROR(INDEX(Listas!$B$2:$B$18,MATCH(D979,Listas!$A$2:$A$18,0)),"Revisar"))</f>
        <v/>
      </c>
      <c r="J979" s="37">
        <f>IF(D979="","",IFERROR(INDEX(Listas!$C$2:$C$18,MATCH(D979,Listas!$A$2:$A$18,0))&amp;"",""))</f>
        <v/>
      </c>
      <c r="K979" s="8" t="n"/>
      <c r="L979" s="1" t="n"/>
    </row>
    <row r="980">
      <c r="A980" s="5" t="n"/>
      <c r="B980" s="38"/>
      <c r="C980" s="39"/>
      <c r="D980" s="39"/>
      <c r="E980" s="40"/>
      <c r="F980" s="41"/>
      <c r="G980" s="42">
        <f>IF(B980="","",MONTH(B980))</f>
        <v/>
      </c>
      <c r="H980" s="42">
        <f>IF(B980="","",YEAR(B980))</f>
        <v/>
      </c>
      <c r="I980" s="43">
        <f>IF(D980="","",IFERROR(INDEX(Listas!$B$2:$B$18,MATCH(D980,Listas!$A$2:$A$18,0)),"Revisar"))</f>
        <v/>
      </c>
      <c r="J980" s="43">
        <f>IF(D980="","",IFERROR(INDEX(Listas!$C$2:$C$18,MATCH(D980,Listas!$A$2:$A$18,0))&amp;"",""))</f>
        <v/>
      </c>
      <c r="K980" s="8" t="n"/>
      <c r="L980" s="1" t="n"/>
    </row>
    <row r="981">
      <c r="A981" s="5" t="n"/>
      <c r="B981" s="32"/>
      <c r="C981" s="33"/>
      <c r="D981" s="33"/>
      <c r="E981" s="34"/>
      <c r="F981" s="35"/>
      <c r="G981" s="36">
        <f>IF(B981="","",MONTH(B981))</f>
        <v/>
      </c>
      <c r="H981" s="36">
        <f>IF(B981="","",YEAR(B981))</f>
        <v/>
      </c>
      <c r="I981" s="37">
        <f>IF(D981="","",IFERROR(INDEX(Listas!$B$2:$B$18,MATCH(D981,Listas!$A$2:$A$18,0)),"Revisar"))</f>
        <v/>
      </c>
      <c r="J981" s="37">
        <f>IF(D981="","",IFERROR(INDEX(Listas!$C$2:$C$18,MATCH(D981,Listas!$A$2:$A$18,0))&amp;"",""))</f>
        <v/>
      </c>
      <c r="K981" s="8" t="n"/>
      <c r="L981" s="1" t="n"/>
    </row>
    <row r="982">
      <c r="A982" s="5" t="n"/>
      <c r="B982" s="38"/>
      <c r="C982" s="39"/>
      <c r="D982" s="39"/>
      <c r="E982" s="40"/>
      <c r="F982" s="41"/>
      <c r="G982" s="42">
        <f>IF(B982="","",MONTH(B982))</f>
        <v/>
      </c>
      <c r="H982" s="42">
        <f>IF(B982="","",YEAR(B982))</f>
        <v/>
      </c>
      <c r="I982" s="43">
        <f>IF(D982="","",IFERROR(INDEX(Listas!$B$2:$B$18,MATCH(D982,Listas!$A$2:$A$18,0)),"Revisar"))</f>
        <v/>
      </c>
      <c r="J982" s="43">
        <f>IF(D982="","",IFERROR(INDEX(Listas!$C$2:$C$18,MATCH(D982,Listas!$A$2:$A$18,0))&amp;"",""))</f>
        <v/>
      </c>
      <c r="K982" s="8" t="n"/>
      <c r="L982" s="1" t="n"/>
    </row>
    <row r="983">
      <c r="A983" s="5" t="n"/>
      <c r="B983" s="32"/>
      <c r="C983" s="33"/>
      <c r="D983" s="33"/>
      <c r="E983" s="34"/>
      <c r="F983" s="35"/>
      <c r="G983" s="36">
        <f>IF(B983="","",MONTH(B983))</f>
        <v/>
      </c>
      <c r="H983" s="36">
        <f>IF(B983="","",YEAR(B983))</f>
        <v/>
      </c>
      <c r="I983" s="37">
        <f>IF(D983="","",IFERROR(INDEX(Listas!$B$2:$B$18,MATCH(D983,Listas!$A$2:$A$18,0)),"Revisar"))</f>
        <v/>
      </c>
      <c r="J983" s="37">
        <f>IF(D983="","",IFERROR(INDEX(Listas!$C$2:$C$18,MATCH(D983,Listas!$A$2:$A$18,0))&amp;"",""))</f>
        <v/>
      </c>
      <c r="K983" s="8" t="n"/>
      <c r="L983" s="1" t="n"/>
    </row>
    <row r="984">
      <c r="A984" s="5" t="n"/>
      <c r="B984" s="38"/>
      <c r="C984" s="39"/>
      <c r="D984" s="39"/>
      <c r="E984" s="40"/>
      <c r="F984" s="41"/>
      <c r="G984" s="42">
        <f>IF(B984="","",MONTH(B984))</f>
        <v/>
      </c>
      <c r="H984" s="42">
        <f>IF(B984="","",YEAR(B984))</f>
        <v/>
      </c>
      <c r="I984" s="43">
        <f>IF(D984="","",IFERROR(INDEX(Listas!$B$2:$B$18,MATCH(D984,Listas!$A$2:$A$18,0)),"Revisar"))</f>
        <v/>
      </c>
      <c r="J984" s="43">
        <f>IF(D984="","",IFERROR(INDEX(Listas!$C$2:$C$18,MATCH(D984,Listas!$A$2:$A$18,0))&amp;"",""))</f>
        <v/>
      </c>
      <c r="K984" s="8" t="n"/>
      <c r="L984" s="1" t="n"/>
    </row>
    <row r="985">
      <c r="A985" s="5" t="n"/>
      <c r="B985" s="32"/>
      <c r="C985" s="33"/>
      <c r="D985" s="33"/>
      <c r="E985" s="34"/>
      <c r="F985" s="35"/>
      <c r="G985" s="36">
        <f>IF(B985="","",MONTH(B985))</f>
        <v/>
      </c>
      <c r="H985" s="36">
        <f>IF(B985="","",YEAR(B985))</f>
        <v/>
      </c>
      <c r="I985" s="37">
        <f>IF(D985="","",IFERROR(INDEX(Listas!$B$2:$B$18,MATCH(D985,Listas!$A$2:$A$18,0)),"Revisar"))</f>
        <v/>
      </c>
      <c r="J985" s="37">
        <f>IF(D985="","",IFERROR(INDEX(Listas!$C$2:$C$18,MATCH(D985,Listas!$A$2:$A$18,0))&amp;"",""))</f>
        <v/>
      </c>
      <c r="K985" s="8" t="n"/>
      <c r="L985" s="1" t="n"/>
    </row>
    <row r="986">
      <c r="A986" s="5" t="n"/>
      <c r="B986" s="38"/>
      <c r="C986" s="39"/>
      <c r="D986" s="39"/>
      <c r="E986" s="40"/>
      <c r="F986" s="41"/>
      <c r="G986" s="42">
        <f>IF(B986="","",MONTH(B986))</f>
        <v/>
      </c>
      <c r="H986" s="42">
        <f>IF(B986="","",YEAR(B986))</f>
        <v/>
      </c>
      <c r="I986" s="43">
        <f>IF(D986="","",IFERROR(INDEX(Listas!$B$2:$B$18,MATCH(D986,Listas!$A$2:$A$18,0)),"Revisar"))</f>
        <v/>
      </c>
      <c r="J986" s="43">
        <f>IF(D986="","",IFERROR(INDEX(Listas!$C$2:$C$18,MATCH(D986,Listas!$A$2:$A$18,0))&amp;"",""))</f>
        <v/>
      </c>
      <c r="K986" s="8" t="n"/>
      <c r="L986" s="1" t="n"/>
    </row>
    <row r="987">
      <c r="A987" s="5" t="n"/>
      <c r="B987" s="32"/>
      <c r="C987" s="33"/>
      <c r="D987" s="33"/>
      <c r="E987" s="34"/>
      <c r="F987" s="35"/>
      <c r="G987" s="36">
        <f>IF(B987="","",MONTH(B987))</f>
        <v/>
      </c>
      <c r="H987" s="36">
        <f>IF(B987="","",YEAR(B987))</f>
        <v/>
      </c>
      <c r="I987" s="37">
        <f>IF(D987="","",IFERROR(INDEX(Listas!$B$2:$B$18,MATCH(D987,Listas!$A$2:$A$18,0)),"Revisar"))</f>
        <v/>
      </c>
      <c r="J987" s="37">
        <f>IF(D987="","",IFERROR(INDEX(Listas!$C$2:$C$18,MATCH(D987,Listas!$A$2:$A$18,0))&amp;"",""))</f>
        <v/>
      </c>
      <c r="K987" s="8" t="n"/>
      <c r="L987" s="1" t="n"/>
    </row>
    <row r="988">
      <c r="A988" s="5" t="n"/>
      <c r="B988" s="38"/>
      <c r="C988" s="39"/>
      <c r="D988" s="39"/>
      <c r="E988" s="40"/>
      <c r="F988" s="41"/>
      <c r="G988" s="42">
        <f>IF(B988="","",MONTH(B988))</f>
        <v/>
      </c>
      <c r="H988" s="42">
        <f>IF(B988="","",YEAR(B988))</f>
        <v/>
      </c>
      <c r="I988" s="43">
        <f>IF(D988="","",IFERROR(INDEX(Listas!$B$2:$B$18,MATCH(D988,Listas!$A$2:$A$18,0)),"Revisar"))</f>
        <v/>
      </c>
      <c r="J988" s="43">
        <f>IF(D988="","",IFERROR(INDEX(Listas!$C$2:$C$18,MATCH(D988,Listas!$A$2:$A$18,0))&amp;"",""))</f>
        <v/>
      </c>
      <c r="K988" s="8" t="n"/>
      <c r="L988" s="1" t="n"/>
    </row>
    <row r="989">
      <c r="A989" s="5" t="n"/>
      <c r="B989" s="32"/>
      <c r="C989" s="33"/>
      <c r="D989" s="33"/>
      <c r="E989" s="34"/>
      <c r="F989" s="35"/>
      <c r="G989" s="36">
        <f>IF(B989="","",MONTH(B989))</f>
        <v/>
      </c>
      <c r="H989" s="36">
        <f>IF(B989="","",YEAR(B989))</f>
        <v/>
      </c>
      <c r="I989" s="37">
        <f>IF(D989="","",IFERROR(INDEX(Listas!$B$2:$B$18,MATCH(D989,Listas!$A$2:$A$18,0)),"Revisar"))</f>
        <v/>
      </c>
      <c r="J989" s="37">
        <f>IF(D989="","",IFERROR(INDEX(Listas!$C$2:$C$18,MATCH(D989,Listas!$A$2:$A$18,0))&amp;"",""))</f>
        <v/>
      </c>
      <c r="K989" s="8" t="n"/>
      <c r="L989" s="1" t="n"/>
    </row>
    <row r="990">
      <c r="A990" s="5" t="n"/>
      <c r="B990" s="38"/>
      <c r="C990" s="39"/>
      <c r="D990" s="39"/>
      <c r="E990" s="40"/>
      <c r="F990" s="41"/>
      <c r="G990" s="42">
        <f>IF(B990="","",MONTH(B990))</f>
        <v/>
      </c>
      <c r="H990" s="42">
        <f>IF(B990="","",YEAR(B990))</f>
        <v/>
      </c>
      <c r="I990" s="43">
        <f>IF(D990="","",IFERROR(INDEX(Listas!$B$2:$B$18,MATCH(D990,Listas!$A$2:$A$18,0)),"Revisar"))</f>
        <v/>
      </c>
      <c r="J990" s="43">
        <f>IF(D990="","",IFERROR(INDEX(Listas!$C$2:$C$18,MATCH(D990,Listas!$A$2:$A$18,0))&amp;"",""))</f>
        <v/>
      </c>
      <c r="K990" s="8" t="n"/>
      <c r="L990" s="1" t="n"/>
    </row>
    <row r="991">
      <c r="A991" s="5" t="n"/>
      <c r="B991" s="32"/>
      <c r="C991" s="33"/>
      <c r="D991" s="33"/>
      <c r="E991" s="34"/>
      <c r="F991" s="35"/>
      <c r="G991" s="36">
        <f>IF(B991="","",MONTH(B991))</f>
        <v/>
      </c>
      <c r="H991" s="36">
        <f>IF(B991="","",YEAR(B991))</f>
        <v/>
      </c>
      <c r="I991" s="37">
        <f>IF(D991="","",IFERROR(INDEX(Listas!$B$2:$B$18,MATCH(D991,Listas!$A$2:$A$18,0)),"Revisar"))</f>
        <v/>
      </c>
      <c r="J991" s="37">
        <f>IF(D991="","",IFERROR(INDEX(Listas!$C$2:$C$18,MATCH(D991,Listas!$A$2:$A$18,0))&amp;"",""))</f>
        <v/>
      </c>
      <c r="K991" s="8" t="n"/>
      <c r="L991" s="1" t="n"/>
    </row>
    <row r="992">
      <c r="A992" s="5" t="n"/>
      <c r="B992" s="38"/>
      <c r="C992" s="39"/>
      <c r="D992" s="39"/>
      <c r="E992" s="40"/>
      <c r="F992" s="41"/>
      <c r="G992" s="42">
        <f>IF(B992="","",MONTH(B992))</f>
        <v/>
      </c>
      <c r="H992" s="42">
        <f>IF(B992="","",YEAR(B992))</f>
        <v/>
      </c>
      <c r="I992" s="43">
        <f>IF(D992="","",IFERROR(INDEX(Listas!$B$2:$B$18,MATCH(D992,Listas!$A$2:$A$18,0)),"Revisar"))</f>
        <v/>
      </c>
      <c r="J992" s="43">
        <f>IF(D992="","",IFERROR(INDEX(Listas!$C$2:$C$18,MATCH(D992,Listas!$A$2:$A$18,0))&amp;"",""))</f>
        <v/>
      </c>
      <c r="K992" s="8" t="n"/>
      <c r="L992" s="1" t="n"/>
    </row>
    <row r="993">
      <c r="A993" s="5" t="n"/>
      <c r="B993" s="32"/>
      <c r="C993" s="33"/>
      <c r="D993" s="33"/>
      <c r="E993" s="34"/>
      <c r="F993" s="35"/>
      <c r="G993" s="36">
        <f>IF(B993="","",MONTH(B993))</f>
        <v/>
      </c>
      <c r="H993" s="36">
        <f>IF(B993="","",YEAR(B993))</f>
        <v/>
      </c>
      <c r="I993" s="37">
        <f>IF(D993="","",IFERROR(INDEX(Listas!$B$2:$B$18,MATCH(D993,Listas!$A$2:$A$18,0)),"Revisar"))</f>
        <v/>
      </c>
      <c r="J993" s="37">
        <f>IF(D993="","",IFERROR(INDEX(Listas!$C$2:$C$18,MATCH(D993,Listas!$A$2:$A$18,0))&amp;"",""))</f>
        <v/>
      </c>
      <c r="K993" s="8" t="n"/>
      <c r="L993" s="1" t="n"/>
    </row>
    <row r="994">
      <c r="A994" s="5" t="n"/>
      <c r="B994" s="38"/>
      <c r="C994" s="39"/>
      <c r="D994" s="39"/>
      <c r="E994" s="40"/>
      <c r="F994" s="41"/>
      <c r="G994" s="42">
        <f>IF(B994="","",MONTH(B994))</f>
        <v/>
      </c>
      <c r="H994" s="42">
        <f>IF(B994="","",YEAR(B994))</f>
        <v/>
      </c>
      <c r="I994" s="43">
        <f>IF(D994="","",IFERROR(INDEX(Listas!$B$2:$B$18,MATCH(D994,Listas!$A$2:$A$18,0)),"Revisar"))</f>
        <v/>
      </c>
      <c r="J994" s="43">
        <f>IF(D994="","",IFERROR(INDEX(Listas!$C$2:$C$18,MATCH(D994,Listas!$A$2:$A$18,0))&amp;"",""))</f>
        <v/>
      </c>
      <c r="K994" s="8" t="n"/>
      <c r="L994" s="1" t="n"/>
    </row>
    <row r="995">
      <c r="A995" s="5" t="n"/>
      <c r="B995" s="32"/>
      <c r="C995" s="33"/>
      <c r="D995" s="33"/>
      <c r="E995" s="34"/>
      <c r="F995" s="35"/>
      <c r="G995" s="36">
        <f>IF(B995="","",MONTH(B995))</f>
        <v/>
      </c>
      <c r="H995" s="36">
        <f>IF(B995="","",YEAR(B995))</f>
        <v/>
      </c>
      <c r="I995" s="37">
        <f>IF(D995="","",IFERROR(INDEX(Listas!$B$2:$B$18,MATCH(D995,Listas!$A$2:$A$18,0)),"Revisar"))</f>
        <v/>
      </c>
      <c r="J995" s="37">
        <f>IF(D995="","",IFERROR(INDEX(Listas!$C$2:$C$18,MATCH(D995,Listas!$A$2:$A$18,0))&amp;"",""))</f>
        <v/>
      </c>
      <c r="K995" s="8" t="n"/>
      <c r="L995" s="1" t="n"/>
    </row>
    <row r="996">
      <c r="A996" s="5" t="n"/>
      <c r="B996" s="38"/>
      <c r="C996" s="39"/>
      <c r="D996" s="39"/>
      <c r="E996" s="40"/>
      <c r="F996" s="41"/>
      <c r="G996" s="42">
        <f>IF(B996="","",MONTH(B996))</f>
        <v/>
      </c>
      <c r="H996" s="42">
        <f>IF(B996="","",YEAR(B996))</f>
        <v/>
      </c>
      <c r="I996" s="43">
        <f>IF(D996="","",IFERROR(INDEX(Listas!$B$2:$B$18,MATCH(D996,Listas!$A$2:$A$18,0)),"Revisar"))</f>
        <v/>
      </c>
      <c r="J996" s="43">
        <f>IF(D996="","",IFERROR(INDEX(Listas!$C$2:$C$18,MATCH(D996,Listas!$A$2:$A$18,0))&amp;"",""))</f>
        <v/>
      </c>
      <c r="K996" s="8" t="n"/>
      <c r="L996" s="1" t="n"/>
    </row>
    <row r="997">
      <c r="A997" s="5" t="n"/>
      <c r="B997" s="32"/>
      <c r="C997" s="33"/>
      <c r="D997" s="33"/>
      <c r="E997" s="34"/>
      <c r="F997" s="35"/>
      <c r="G997" s="36">
        <f>IF(B997="","",MONTH(B997))</f>
        <v/>
      </c>
      <c r="H997" s="36">
        <f>IF(B997="","",YEAR(B997))</f>
        <v/>
      </c>
      <c r="I997" s="37">
        <f>IF(D997="","",IFERROR(INDEX(Listas!$B$2:$B$18,MATCH(D997,Listas!$A$2:$A$18,0)),"Revisar"))</f>
        <v/>
      </c>
      <c r="J997" s="37">
        <f>IF(D997="","",IFERROR(INDEX(Listas!$C$2:$C$18,MATCH(D997,Listas!$A$2:$A$18,0))&amp;"",""))</f>
        <v/>
      </c>
      <c r="K997" s="8" t="n"/>
      <c r="L997" s="1" t="n"/>
    </row>
    <row r="998">
      <c r="A998" s="5" t="n"/>
      <c r="B998" s="38"/>
      <c r="C998" s="39"/>
      <c r="D998" s="39"/>
      <c r="E998" s="40"/>
      <c r="F998" s="41"/>
      <c r="G998" s="42">
        <f>IF(B998="","",MONTH(B998))</f>
        <v/>
      </c>
      <c r="H998" s="42">
        <f>IF(B998="","",YEAR(B998))</f>
        <v/>
      </c>
      <c r="I998" s="43">
        <f>IF(D998="","",IFERROR(INDEX(Listas!$B$2:$B$18,MATCH(D998,Listas!$A$2:$A$18,0)),"Revisar"))</f>
        <v/>
      </c>
      <c r="J998" s="43">
        <f>IF(D998="","",IFERROR(INDEX(Listas!$C$2:$C$18,MATCH(D998,Listas!$A$2:$A$18,0))&amp;"",""))</f>
        <v/>
      </c>
      <c r="K998" s="8" t="n"/>
      <c r="L998" s="1" t="n"/>
    </row>
    <row r="999">
      <c r="A999" s="5" t="n"/>
      <c r="B999" s="32"/>
      <c r="C999" s="33"/>
      <c r="D999" s="33"/>
      <c r="E999" s="34"/>
      <c r="F999" s="35"/>
      <c r="G999" s="36">
        <f>IF(B999="","",MONTH(B999))</f>
        <v/>
      </c>
      <c r="H999" s="36">
        <f>IF(B999="","",YEAR(B999))</f>
        <v/>
      </c>
      <c r="I999" s="37">
        <f>IF(D999="","",IFERROR(INDEX(Listas!$B$2:$B$18,MATCH(D999,Listas!$A$2:$A$18,0)),"Revisar"))</f>
        <v/>
      </c>
      <c r="J999" s="37">
        <f>IF(D999="","",IFERROR(INDEX(Listas!$C$2:$C$18,MATCH(D999,Listas!$A$2:$A$18,0))&amp;"",""))</f>
        <v/>
      </c>
      <c r="K999" s="8" t="n"/>
      <c r="L999" s="1" t="n"/>
    </row>
    <row r="1000">
      <c r="A1000" s="5" t="n"/>
      <c r="B1000" s="38"/>
      <c r="C1000" s="39"/>
      <c r="D1000" s="39"/>
      <c r="E1000" s="40"/>
      <c r="F1000" s="41"/>
      <c r="G1000" s="42">
        <f>IF(B1000="","",MONTH(B1000))</f>
        <v/>
      </c>
      <c r="H1000" s="42">
        <f>IF(B1000="","",YEAR(B1000))</f>
        <v/>
      </c>
      <c r="I1000" s="43">
        <f>IF(D1000="","",IFERROR(INDEX(Listas!$B$2:$B$18,MATCH(D1000,Listas!$A$2:$A$18,0)),"Revisar"))</f>
        <v/>
      </c>
      <c r="J1000" s="43">
        <f>IF(D1000="","",IFERROR(INDEX(Listas!$C$2:$C$18,MATCH(D1000,Listas!$A$2:$A$18,0))&amp;"",""))</f>
        <v/>
      </c>
      <c r="K1000" s="8" t="n"/>
      <c r="L1000" s="1" t="n"/>
    </row>
    <row r="1001">
      <c r="A1001" s="5" t="n"/>
      <c r="B1001" s="32"/>
      <c r="C1001" s="33"/>
      <c r="D1001" s="33"/>
      <c r="E1001" s="34"/>
      <c r="F1001" s="35"/>
      <c r="G1001" s="36">
        <f>IF(B1001="","",MONTH(B1001))</f>
        <v/>
      </c>
      <c r="H1001" s="36">
        <f>IF(B1001="","",YEAR(B1001))</f>
        <v/>
      </c>
      <c r="I1001" s="37">
        <f>IF(D1001="","",IFERROR(INDEX(Listas!$B$2:$B$18,MATCH(D1001,Listas!$A$2:$A$18,0)),"Revisar"))</f>
        <v/>
      </c>
      <c r="J1001" s="37">
        <f>IF(D1001="","",IFERROR(INDEX(Listas!$C$2:$C$18,MATCH(D1001,Listas!$A$2:$A$18,0))&amp;"",""))</f>
        <v/>
      </c>
      <c r="K1001" s="8" t="n"/>
      <c r="L1001" s="1" t="n"/>
    </row>
    <row r="1002">
      <c r="A1002" s="5" t="n"/>
      <c r="B1002" s="38"/>
      <c r="C1002" s="39"/>
      <c r="D1002" s="39"/>
      <c r="E1002" s="40"/>
      <c r="F1002" s="41"/>
      <c r="G1002" s="42">
        <f>IF(B1002="","",MONTH(B1002))</f>
        <v/>
      </c>
      <c r="H1002" s="42">
        <f>IF(B1002="","",YEAR(B1002))</f>
        <v/>
      </c>
      <c r="I1002" s="43">
        <f>IF(D1002="","",IFERROR(INDEX(Listas!$B$2:$B$18,MATCH(D1002,Listas!$A$2:$A$18,0)),"Revisar"))</f>
        <v/>
      </c>
      <c r="J1002" s="43">
        <f>IF(D1002="","",IFERROR(INDEX(Listas!$C$2:$C$18,MATCH(D1002,Listas!$A$2:$A$18,0))&amp;"",""))</f>
        <v/>
      </c>
      <c r="K1002" s="8" t="n"/>
      <c r="L1002" s="1" t="n"/>
    </row>
    <row r="1003">
      <c r="A1003" s="5" t="n"/>
      <c r="B1003" s="32"/>
      <c r="C1003" s="33"/>
      <c r="D1003" s="33"/>
      <c r="E1003" s="34"/>
      <c r="F1003" s="35"/>
      <c r="G1003" s="36">
        <f>IF(B1003="","",MONTH(B1003))</f>
        <v/>
      </c>
      <c r="H1003" s="36">
        <f>IF(B1003="","",YEAR(B1003))</f>
        <v/>
      </c>
      <c r="I1003" s="37">
        <f>IF(D1003="","",IFERROR(INDEX(Listas!$B$2:$B$18,MATCH(D1003,Listas!$A$2:$A$18,0)),"Revisar"))</f>
        <v/>
      </c>
      <c r="J1003" s="37">
        <f>IF(D1003="","",IFERROR(INDEX(Listas!$C$2:$C$18,MATCH(D1003,Listas!$A$2:$A$18,0))&amp;"",""))</f>
        <v/>
      </c>
      <c r="K1003" s="8" t="n"/>
      <c r="L1003" s="1" t="n"/>
    </row>
    <row r="1004">
      <c r="A1004" s="5" t="n"/>
      <c r="B1004" s="38"/>
      <c r="C1004" s="39"/>
      <c r="D1004" s="39"/>
      <c r="E1004" s="40"/>
      <c r="F1004" s="41"/>
      <c r="G1004" s="42">
        <f>IF(B1004="","",MONTH(B1004))</f>
        <v/>
      </c>
      <c r="H1004" s="42">
        <f>IF(B1004="","",YEAR(B1004))</f>
        <v/>
      </c>
      <c r="I1004" s="43">
        <f>IF(D1004="","",IFERROR(INDEX(Listas!$B$2:$B$18,MATCH(D1004,Listas!$A$2:$A$18,0)),"Revisar"))</f>
        <v/>
      </c>
      <c r="J1004" s="43">
        <f>IF(D1004="","",IFERROR(INDEX(Listas!$C$2:$C$18,MATCH(D1004,Listas!$A$2:$A$18,0))&amp;"",""))</f>
        <v/>
      </c>
      <c r="K1004" s="8" t="n"/>
      <c r="L1004" s="1" t="n"/>
    </row>
    <row r="1005">
      <c r="A1005" s="5" t="n"/>
      <c r="B1005" s="32"/>
      <c r="C1005" s="33"/>
      <c r="D1005" s="33"/>
      <c r="E1005" s="34"/>
      <c r="F1005" s="35"/>
      <c r="G1005" s="36">
        <f>IF(B1005="","",MONTH(B1005))</f>
        <v/>
      </c>
      <c r="H1005" s="36">
        <f>IF(B1005="","",YEAR(B1005))</f>
        <v/>
      </c>
      <c r="I1005" s="37">
        <f>IF(D1005="","",IFERROR(INDEX(Listas!$B$2:$B$18,MATCH(D1005,Listas!$A$2:$A$18,0)),"Revisar"))</f>
        <v/>
      </c>
      <c r="J1005" s="37">
        <f>IF(D1005="","",IFERROR(INDEX(Listas!$C$2:$C$18,MATCH(D1005,Listas!$A$2:$A$18,0))&amp;"",""))</f>
        <v/>
      </c>
      <c r="K1005" s="8" t="n"/>
      <c r="L1005" s="1" t="n"/>
    </row>
    <row r="1006">
      <c r="A1006" s="5" t="n"/>
      <c r="B1006" s="38"/>
      <c r="C1006" s="39"/>
      <c r="D1006" s="39"/>
      <c r="E1006" s="40"/>
      <c r="F1006" s="41"/>
      <c r="G1006" s="42">
        <f>IF(B1006="","",MONTH(B1006))</f>
        <v/>
      </c>
      <c r="H1006" s="42">
        <f>IF(B1006="","",YEAR(B1006))</f>
        <v/>
      </c>
      <c r="I1006" s="43">
        <f>IF(D1006="","",IFERROR(INDEX(Listas!$B$2:$B$18,MATCH(D1006,Listas!$A$2:$A$18,0)),"Revisar"))</f>
        <v/>
      </c>
      <c r="J1006" s="43">
        <f>IF(D1006="","",IFERROR(INDEX(Listas!$C$2:$C$18,MATCH(D1006,Listas!$A$2:$A$18,0))&amp;"",""))</f>
        <v/>
      </c>
      <c r="K1006" s="8" t="n"/>
      <c r="L1006" s="1" t="n"/>
    </row>
    <row r="1007">
      <c r="A1007" s="5" t="n"/>
      <c r="B1007" s="32"/>
      <c r="C1007" s="33"/>
      <c r="D1007" s="33"/>
      <c r="E1007" s="34"/>
      <c r="F1007" s="35"/>
      <c r="G1007" s="36">
        <f>IF(B1007="","",MONTH(B1007))</f>
        <v/>
      </c>
      <c r="H1007" s="36">
        <f>IF(B1007="","",YEAR(B1007))</f>
        <v/>
      </c>
      <c r="I1007" s="37">
        <f>IF(D1007="","",IFERROR(INDEX(Listas!$B$2:$B$18,MATCH(D1007,Listas!$A$2:$A$18,0)),"Revisar"))</f>
        <v/>
      </c>
      <c r="J1007" s="37">
        <f>IF(D1007="","",IFERROR(INDEX(Listas!$C$2:$C$18,MATCH(D1007,Listas!$A$2:$A$18,0))&amp;"",""))</f>
        <v/>
      </c>
      <c r="K1007" s="8" t="n"/>
      <c r="L1007" s="1" t="n"/>
    </row>
    <row r="1008">
      <c r="A1008" s="5" t="n"/>
      <c r="B1008" s="38"/>
      <c r="C1008" s="39"/>
      <c r="D1008" s="39"/>
      <c r="E1008" s="40"/>
      <c r="F1008" s="41"/>
      <c r="G1008" s="42">
        <f>IF(B1008="","",MONTH(B1008))</f>
        <v/>
      </c>
      <c r="H1008" s="42">
        <f>IF(B1008="","",YEAR(B1008))</f>
        <v/>
      </c>
      <c r="I1008" s="43">
        <f>IF(D1008="","",IFERROR(INDEX(Listas!$B$2:$B$18,MATCH(D1008,Listas!$A$2:$A$18,0)),"Revisar"))</f>
        <v/>
      </c>
      <c r="J1008" s="43">
        <f>IF(D1008="","",IFERROR(INDEX(Listas!$C$2:$C$18,MATCH(D1008,Listas!$A$2:$A$18,0))&amp;"",""))</f>
        <v/>
      </c>
      <c r="K1008" s="8" t="n"/>
      <c r="L1008" s="1" t="n"/>
    </row>
    <row r="1009">
      <c r="A1009" s="5" t="n"/>
      <c r="B1009" s="32"/>
      <c r="C1009" s="33"/>
      <c r="D1009" s="33"/>
      <c r="E1009" s="34"/>
      <c r="F1009" s="35"/>
      <c r="G1009" s="36">
        <f>IF(B1009="","",MONTH(B1009))</f>
        <v/>
      </c>
      <c r="H1009" s="36">
        <f>IF(B1009="","",YEAR(B1009))</f>
        <v/>
      </c>
      <c r="I1009" s="37">
        <f>IF(D1009="","",IFERROR(INDEX(Listas!$B$2:$B$18,MATCH(D1009,Listas!$A$2:$A$18,0)),"Revisar"))</f>
        <v/>
      </c>
      <c r="J1009" s="37">
        <f>IF(D1009="","",IFERROR(INDEX(Listas!$C$2:$C$18,MATCH(D1009,Listas!$A$2:$A$18,0))&amp;"",""))</f>
        <v/>
      </c>
      <c r="K1009" s="8" t="n"/>
      <c r="L1009" s="1" t="n"/>
    </row>
    <row r="1010">
      <c r="A1010" s="5" t="n"/>
      <c r="B1010" s="38"/>
      <c r="C1010" s="39"/>
      <c r="D1010" s="39"/>
      <c r="E1010" s="40"/>
      <c r="F1010" s="41"/>
      <c r="G1010" s="42">
        <f>IF(B1010="","",MONTH(B1010))</f>
        <v/>
      </c>
      <c r="H1010" s="42">
        <f>IF(B1010="","",YEAR(B1010))</f>
        <v/>
      </c>
      <c r="I1010" s="43">
        <f>IF(D1010="","",IFERROR(INDEX(Listas!$B$2:$B$18,MATCH(D1010,Listas!$A$2:$A$18,0)),"Revisar"))</f>
        <v/>
      </c>
      <c r="J1010" s="43">
        <f>IF(D1010="","",IFERROR(INDEX(Listas!$C$2:$C$18,MATCH(D1010,Listas!$A$2:$A$18,0))&amp;"",""))</f>
        <v/>
      </c>
      <c r="K1010" s="8" t="n"/>
      <c r="L1010" s="1" t="n"/>
    </row>
    <row r="1011">
      <c r="A1011" s="5" t="n"/>
      <c r="B1011" s="32"/>
      <c r="C1011" s="33"/>
      <c r="D1011" s="33"/>
      <c r="E1011" s="34"/>
      <c r="F1011" s="35"/>
      <c r="G1011" s="36">
        <f>IF(B1011="","",MONTH(B1011))</f>
        <v/>
      </c>
      <c r="H1011" s="36">
        <f>IF(B1011="","",YEAR(B1011))</f>
        <v/>
      </c>
      <c r="I1011" s="37">
        <f>IF(D1011="","",IFERROR(INDEX(Listas!$B$2:$B$18,MATCH(D1011,Listas!$A$2:$A$18,0)),"Revisar"))</f>
        <v/>
      </c>
      <c r="J1011" s="37">
        <f>IF(D1011="","",IFERROR(INDEX(Listas!$C$2:$C$18,MATCH(D1011,Listas!$A$2:$A$18,0))&amp;"",""))</f>
        <v/>
      </c>
      <c r="K1011" s="8" t="n"/>
      <c r="L1011" s="1" t="n"/>
    </row>
    <row r="1012">
      <c r="A1012" s="5" t="n"/>
      <c r="B1012" s="38"/>
      <c r="C1012" s="39"/>
      <c r="D1012" s="39"/>
      <c r="E1012" s="40"/>
      <c r="F1012" s="41"/>
      <c r="G1012" s="42">
        <f>IF(B1012="","",MONTH(B1012))</f>
        <v/>
      </c>
      <c r="H1012" s="42">
        <f>IF(B1012="","",YEAR(B1012))</f>
        <v/>
      </c>
      <c r="I1012" s="43">
        <f>IF(D1012="","",IFERROR(INDEX(Listas!$B$2:$B$18,MATCH(D1012,Listas!$A$2:$A$18,0)),"Revisar"))</f>
        <v/>
      </c>
      <c r="J1012" s="43">
        <f>IF(D1012="","",IFERROR(INDEX(Listas!$C$2:$C$18,MATCH(D1012,Listas!$A$2:$A$18,0))&amp;"",""))</f>
        <v/>
      </c>
      <c r="K1012" s="8" t="n"/>
      <c r="L1012" s="1" t="n"/>
    </row>
    <row r="1013">
      <c r="A1013" s="5" t="n"/>
      <c r="B1013" s="32"/>
      <c r="C1013" s="33"/>
      <c r="D1013" s="33"/>
      <c r="E1013" s="34"/>
      <c r="F1013" s="35"/>
      <c r="G1013" s="36">
        <f>IF(B1013="","",MONTH(B1013))</f>
        <v/>
      </c>
      <c r="H1013" s="36">
        <f>IF(B1013="","",YEAR(B1013))</f>
        <v/>
      </c>
      <c r="I1013" s="37">
        <f>IF(D1013="","",IFERROR(INDEX(Listas!$B$2:$B$18,MATCH(D1013,Listas!$A$2:$A$18,0)),"Revisar"))</f>
        <v/>
      </c>
      <c r="J1013" s="37">
        <f>IF(D1013="","",IFERROR(INDEX(Listas!$C$2:$C$18,MATCH(D1013,Listas!$A$2:$A$18,0))&amp;"",""))</f>
        <v/>
      </c>
      <c r="K1013" s="8" t="n"/>
      <c r="L1013" s="1" t="n"/>
    </row>
    <row r="1014">
      <c r="A1014" s="5" t="n"/>
      <c r="B1014" s="38"/>
      <c r="C1014" s="39"/>
      <c r="D1014" s="39"/>
      <c r="E1014" s="40"/>
      <c r="F1014" s="41"/>
      <c r="G1014" s="42">
        <f>IF(B1014="","",MONTH(B1014))</f>
        <v/>
      </c>
      <c r="H1014" s="42">
        <f>IF(B1014="","",YEAR(B1014))</f>
        <v/>
      </c>
      <c r="I1014" s="43">
        <f>IF(D1014="","",IFERROR(INDEX(Listas!$B$2:$B$18,MATCH(D1014,Listas!$A$2:$A$18,0)),"Revisar"))</f>
        <v/>
      </c>
      <c r="J1014" s="43">
        <f>IF(D1014="","",IFERROR(INDEX(Listas!$C$2:$C$18,MATCH(D1014,Listas!$A$2:$A$18,0))&amp;"",""))</f>
        <v/>
      </c>
      <c r="K1014" s="8" t="n"/>
      <c r="L1014" s="1" t="n"/>
    </row>
    <row r="1015">
      <c r="A1015" s="5" t="n"/>
      <c r="B1015" s="32"/>
      <c r="C1015" s="33"/>
      <c r="D1015" s="33"/>
      <c r="E1015" s="34"/>
      <c r="F1015" s="35"/>
      <c r="G1015" s="36">
        <f>IF(B1015="","",MONTH(B1015))</f>
        <v/>
      </c>
      <c r="H1015" s="36">
        <f>IF(B1015="","",YEAR(B1015))</f>
        <v/>
      </c>
      <c r="I1015" s="37">
        <f>IF(D1015="","",IFERROR(INDEX(Listas!$B$2:$B$18,MATCH(D1015,Listas!$A$2:$A$18,0)),"Revisar"))</f>
        <v/>
      </c>
      <c r="J1015" s="37">
        <f>IF(D1015="","",IFERROR(INDEX(Listas!$C$2:$C$18,MATCH(D1015,Listas!$A$2:$A$18,0))&amp;"",""))</f>
        <v/>
      </c>
      <c r="K1015" s="8" t="n"/>
      <c r="L1015" s="1" t="n"/>
    </row>
    <row r="1016">
      <c r="A1016" s="5" t="n"/>
      <c r="B1016" s="38"/>
      <c r="C1016" s="39"/>
      <c r="D1016" s="39"/>
      <c r="E1016" s="40"/>
      <c r="F1016" s="41"/>
      <c r="G1016" s="42">
        <f>IF(B1016="","",MONTH(B1016))</f>
        <v/>
      </c>
      <c r="H1016" s="42">
        <f>IF(B1016="","",YEAR(B1016))</f>
        <v/>
      </c>
      <c r="I1016" s="43">
        <f>IF(D1016="","",IFERROR(INDEX(Listas!$B$2:$B$18,MATCH(D1016,Listas!$A$2:$A$18,0)),"Revisar"))</f>
        <v/>
      </c>
      <c r="J1016" s="43">
        <f>IF(D1016="","",IFERROR(INDEX(Listas!$C$2:$C$18,MATCH(D1016,Listas!$A$2:$A$18,0))&amp;"",""))</f>
        <v/>
      </c>
      <c r="K1016" s="8" t="n"/>
      <c r="L1016" s="1" t="n"/>
    </row>
    <row r="1017">
      <c r="A1017" s="5" t="n"/>
      <c r="B1017" s="32"/>
      <c r="C1017" s="33"/>
      <c r="D1017" s="33"/>
      <c r="E1017" s="34"/>
      <c r="F1017" s="35"/>
      <c r="G1017" s="36">
        <f>IF(B1017="","",MONTH(B1017))</f>
        <v/>
      </c>
      <c r="H1017" s="36">
        <f>IF(B1017="","",YEAR(B1017))</f>
        <v/>
      </c>
      <c r="I1017" s="37">
        <f>IF(D1017="","",IFERROR(INDEX(Listas!$B$2:$B$18,MATCH(D1017,Listas!$A$2:$A$18,0)),"Revisar"))</f>
        <v/>
      </c>
      <c r="J1017" s="37">
        <f>IF(D1017="","",IFERROR(INDEX(Listas!$C$2:$C$18,MATCH(D1017,Listas!$A$2:$A$18,0))&amp;"",""))</f>
        <v/>
      </c>
      <c r="K1017" s="8" t="n"/>
      <c r="L1017" s="1" t="n"/>
    </row>
    <row r="1018">
      <c r="A1018" s="5" t="n"/>
      <c r="B1018" s="38"/>
      <c r="C1018" s="39"/>
      <c r="D1018" s="39"/>
      <c r="E1018" s="40"/>
      <c r="F1018" s="41"/>
      <c r="G1018" s="42">
        <f>IF(B1018="","",MONTH(B1018))</f>
        <v/>
      </c>
      <c r="H1018" s="42">
        <f>IF(B1018="","",YEAR(B1018))</f>
        <v/>
      </c>
      <c r="I1018" s="43">
        <f>IF(D1018="","",IFERROR(INDEX(Listas!$B$2:$B$18,MATCH(D1018,Listas!$A$2:$A$18,0)),"Revisar"))</f>
        <v/>
      </c>
      <c r="J1018" s="43">
        <f>IF(D1018="","",IFERROR(INDEX(Listas!$C$2:$C$18,MATCH(D1018,Listas!$A$2:$A$18,0))&amp;"",""))</f>
        <v/>
      </c>
      <c r="K1018" s="8" t="n"/>
      <c r="L1018" s="1" t="n"/>
    </row>
    <row r="1019">
      <c r="A1019" s="5" t="n"/>
      <c r="B1019" s="32"/>
      <c r="C1019" s="33"/>
      <c r="D1019" s="33"/>
      <c r="E1019" s="34"/>
      <c r="F1019" s="35"/>
      <c r="G1019" s="36">
        <f>IF(B1019="","",MONTH(B1019))</f>
        <v/>
      </c>
      <c r="H1019" s="36">
        <f>IF(B1019="","",YEAR(B1019))</f>
        <v/>
      </c>
      <c r="I1019" s="37">
        <f>IF(D1019="","",IFERROR(INDEX(Listas!$B$2:$B$18,MATCH(D1019,Listas!$A$2:$A$18,0)),"Revisar"))</f>
        <v/>
      </c>
      <c r="J1019" s="37">
        <f>IF(D1019="","",IFERROR(INDEX(Listas!$C$2:$C$18,MATCH(D1019,Listas!$A$2:$A$18,0))&amp;"",""))</f>
        <v/>
      </c>
      <c r="K1019" s="8" t="n"/>
      <c r="L1019" s="1" t="n"/>
    </row>
    <row r="1020">
      <c r="A1020" s="5" t="n"/>
      <c r="B1020" s="38"/>
      <c r="C1020" s="39"/>
      <c r="D1020" s="39"/>
      <c r="E1020" s="40"/>
      <c r="F1020" s="41"/>
      <c r="G1020" s="42">
        <f>IF(B1020="","",MONTH(B1020))</f>
        <v/>
      </c>
      <c r="H1020" s="42">
        <f>IF(B1020="","",YEAR(B1020))</f>
        <v/>
      </c>
      <c r="I1020" s="43">
        <f>IF(D1020="","",IFERROR(INDEX(Listas!$B$2:$B$18,MATCH(D1020,Listas!$A$2:$A$18,0)),"Revisar"))</f>
        <v/>
      </c>
      <c r="J1020" s="43">
        <f>IF(D1020="","",IFERROR(INDEX(Listas!$C$2:$C$18,MATCH(D1020,Listas!$A$2:$A$18,0))&amp;"",""))</f>
        <v/>
      </c>
      <c r="K1020" s="8" t="n"/>
      <c r="L1020" s="1" t="n"/>
    </row>
    <row r="1021">
      <c r="A1021" s="5" t="n"/>
      <c r="B1021" s="32"/>
      <c r="C1021" s="33"/>
      <c r="D1021" s="33"/>
      <c r="E1021" s="34"/>
      <c r="F1021" s="35"/>
      <c r="G1021" s="36">
        <f>IF(B1021="","",MONTH(B1021))</f>
        <v/>
      </c>
      <c r="H1021" s="36">
        <f>IF(B1021="","",YEAR(B1021))</f>
        <v/>
      </c>
      <c r="I1021" s="37">
        <f>IF(D1021="","",IFERROR(INDEX(Listas!$B$2:$B$18,MATCH(D1021,Listas!$A$2:$A$18,0)),"Revisar"))</f>
        <v/>
      </c>
      <c r="J1021" s="37">
        <f>IF(D1021="","",IFERROR(INDEX(Listas!$C$2:$C$18,MATCH(D1021,Listas!$A$2:$A$18,0))&amp;"",""))</f>
        <v/>
      </c>
      <c r="K1021" s="8" t="n"/>
      <c r="L1021" s="1" t="n"/>
    </row>
    <row r="1022">
      <c r="A1022" s="5" t="n"/>
      <c r="B1022" s="38"/>
      <c r="C1022" s="39"/>
      <c r="D1022" s="39"/>
      <c r="E1022" s="40"/>
      <c r="F1022" s="41"/>
      <c r="G1022" s="42">
        <f>IF(B1022="","",MONTH(B1022))</f>
        <v/>
      </c>
      <c r="H1022" s="42">
        <f>IF(B1022="","",YEAR(B1022))</f>
        <v/>
      </c>
      <c r="I1022" s="43">
        <f>IF(D1022="","",IFERROR(INDEX(Listas!$B$2:$B$18,MATCH(D1022,Listas!$A$2:$A$18,0)),"Revisar"))</f>
        <v/>
      </c>
      <c r="J1022" s="43">
        <f>IF(D1022="","",IFERROR(INDEX(Listas!$C$2:$C$18,MATCH(D1022,Listas!$A$2:$A$18,0))&amp;"",""))</f>
        <v/>
      </c>
      <c r="K1022" s="8" t="n"/>
      <c r="L1022" s="1" t="n"/>
    </row>
    <row r="1023">
      <c r="A1023" s="5" t="n"/>
      <c r="B1023" s="32"/>
      <c r="C1023" s="33"/>
      <c r="D1023" s="33"/>
      <c r="E1023" s="34"/>
      <c r="F1023" s="35"/>
      <c r="G1023" s="36">
        <f>IF(B1023="","",MONTH(B1023))</f>
        <v/>
      </c>
      <c r="H1023" s="36">
        <f>IF(B1023="","",YEAR(B1023))</f>
        <v/>
      </c>
      <c r="I1023" s="37">
        <f>IF(D1023="","",IFERROR(INDEX(Listas!$B$2:$B$18,MATCH(D1023,Listas!$A$2:$A$18,0)),"Revisar"))</f>
        <v/>
      </c>
      <c r="J1023" s="37">
        <f>IF(D1023="","",IFERROR(INDEX(Listas!$C$2:$C$18,MATCH(D1023,Listas!$A$2:$A$18,0))&amp;"",""))</f>
        <v/>
      </c>
      <c r="K1023" s="8" t="n"/>
      <c r="L1023" s="1" t="n"/>
    </row>
    <row r="1024">
      <c r="A1024" s="5" t="n"/>
      <c r="B1024" s="38"/>
      <c r="C1024" s="39"/>
      <c r="D1024" s="39"/>
      <c r="E1024" s="40"/>
      <c r="F1024" s="41"/>
      <c r="G1024" s="42">
        <f>IF(B1024="","",MONTH(B1024))</f>
        <v/>
      </c>
      <c r="H1024" s="42">
        <f>IF(B1024="","",YEAR(B1024))</f>
        <v/>
      </c>
      <c r="I1024" s="43">
        <f>IF(D1024="","",IFERROR(INDEX(Listas!$B$2:$B$18,MATCH(D1024,Listas!$A$2:$A$18,0)),"Revisar"))</f>
        <v/>
      </c>
      <c r="J1024" s="43">
        <f>IF(D1024="","",IFERROR(INDEX(Listas!$C$2:$C$18,MATCH(D1024,Listas!$A$2:$A$18,0))&amp;"",""))</f>
        <v/>
      </c>
      <c r="K1024" s="8" t="n"/>
      <c r="L1024" s="1" t="n"/>
    </row>
    <row r="1025">
      <c r="A1025" s="5" t="n"/>
      <c r="B1025" s="32"/>
      <c r="C1025" s="33"/>
      <c r="D1025" s="33"/>
      <c r="E1025" s="34"/>
      <c r="F1025" s="35"/>
      <c r="G1025" s="36">
        <f>IF(B1025="","",MONTH(B1025))</f>
        <v/>
      </c>
      <c r="H1025" s="36">
        <f>IF(B1025="","",YEAR(B1025))</f>
        <v/>
      </c>
      <c r="I1025" s="37">
        <f>IF(D1025="","",IFERROR(INDEX(Listas!$B$2:$B$18,MATCH(D1025,Listas!$A$2:$A$18,0)),"Revisar"))</f>
        <v/>
      </c>
      <c r="J1025" s="37">
        <f>IF(D1025="","",IFERROR(INDEX(Listas!$C$2:$C$18,MATCH(D1025,Listas!$A$2:$A$18,0))&amp;"",""))</f>
        <v/>
      </c>
      <c r="K1025" s="8" t="n"/>
      <c r="L1025" s="1" t="n"/>
    </row>
    <row r="1026">
      <c r="A1026" s="5" t="n"/>
      <c r="B1026" s="38"/>
      <c r="C1026" s="39"/>
      <c r="D1026" s="39"/>
      <c r="E1026" s="40"/>
      <c r="F1026" s="41"/>
      <c r="G1026" s="42">
        <f>IF(B1026="","",MONTH(B1026))</f>
        <v/>
      </c>
      <c r="H1026" s="42">
        <f>IF(B1026="","",YEAR(B1026))</f>
        <v/>
      </c>
      <c r="I1026" s="43">
        <f>IF(D1026="","",IFERROR(INDEX(Listas!$B$2:$B$18,MATCH(D1026,Listas!$A$2:$A$18,0)),"Revisar"))</f>
        <v/>
      </c>
      <c r="J1026" s="43">
        <f>IF(D1026="","",IFERROR(INDEX(Listas!$C$2:$C$18,MATCH(D1026,Listas!$A$2:$A$18,0))&amp;"",""))</f>
        <v/>
      </c>
      <c r="K1026" s="8" t="n"/>
      <c r="L1026" s="1" t="n"/>
    </row>
    <row r="1027">
      <c r="A1027" s="5" t="n"/>
      <c r="B1027" s="32"/>
      <c r="C1027" s="33"/>
      <c r="D1027" s="33"/>
      <c r="E1027" s="34"/>
      <c r="F1027" s="35"/>
      <c r="G1027" s="36">
        <f>IF(B1027="","",MONTH(B1027))</f>
        <v/>
      </c>
      <c r="H1027" s="36">
        <f>IF(B1027="","",YEAR(B1027))</f>
        <v/>
      </c>
      <c r="I1027" s="37">
        <f>IF(D1027="","",IFERROR(INDEX(Listas!$B$2:$B$18,MATCH(D1027,Listas!$A$2:$A$18,0)),"Revisar"))</f>
        <v/>
      </c>
      <c r="J1027" s="37">
        <f>IF(D1027="","",IFERROR(INDEX(Listas!$C$2:$C$18,MATCH(D1027,Listas!$A$2:$A$18,0))&amp;"",""))</f>
        <v/>
      </c>
      <c r="K1027" s="8" t="n"/>
      <c r="L1027" s="1" t="n"/>
    </row>
    <row r="1028">
      <c r="A1028" s="5" t="n"/>
      <c r="B1028" s="38"/>
      <c r="C1028" s="39"/>
      <c r="D1028" s="39"/>
      <c r="E1028" s="40"/>
      <c r="F1028" s="41"/>
      <c r="G1028" s="42">
        <f>IF(B1028="","",MONTH(B1028))</f>
        <v/>
      </c>
      <c r="H1028" s="42">
        <f>IF(B1028="","",YEAR(B1028))</f>
        <v/>
      </c>
      <c r="I1028" s="43">
        <f>IF(D1028="","",IFERROR(INDEX(Listas!$B$2:$B$18,MATCH(D1028,Listas!$A$2:$A$18,0)),"Revisar"))</f>
        <v/>
      </c>
      <c r="J1028" s="43">
        <f>IF(D1028="","",IFERROR(INDEX(Listas!$C$2:$C$18,MATCH(D1028,Listas!$A$2:$A$18,0))&amp;"",""))</f>
        <v/>
      </c>
      <c r="K1028" s="8" t="n"/>
      <c r="L1028" s="1" t="n"/>
    </row>
    <row r="1029">
      <c r="A1029" s="5" t="n"/>
      <c r="B1029" s="32"/>
      <c r="C1029" s="33"/>
      <c r="D1029" s="33"/>
      <c r="E1029" s="34"/>
      <c r="F1029" s="35"/>
      <c r="G1029" s="36">
        <f>IF(B1029="","",MONTH(B1029))</f>
        <v/>
      </c>
      <c r="H1029" s="36">
        <f>IF(B1029="","",YEAR(B1029))</f>
        <v/>
      </c>
      <c r="I1029" s="37">
        <f>IF(D1029="","",IFERROR(INDEX(Listas!$B$2:$B$18,MATCH(D1029,Listas!$A$2:$A$18,0)),"Revisar"))</f>
        <v/>
      </c>
      <c r="J1029" s="37">
        <f>IF(D1029="","",IFERROR(INDEX(Listas!$C$2:$C$18,MATCH(D1029,Listas!$A$2:$A$18,0))&amp;"",""))</f>
        <v/>
      </c>
      <c r="K1029" s="8" t="n"/>
      <c r="L1029" s="1" t="n"/>
    </row>
    <row r="1030">
      <c r="A1030" s="5" t="n"/>
      <c r="B1030" s="38"/>
      <c r="C1030" s="39"/>
      <c r="D1030" s="39"/>
      <c r="E1030" s="40"/>
      <c r="F1030" s="41"/>
      <c r="G1030" s="42">
        <f>IF(B1030="","",MONTH(B1030))</f>
        <v/>
      </c>
      <c r="H1030" s="42">
        <f>IF(B1030="","",YEAR(B1030))</f>
        <v/>
      </c>
      <c r="I1030" s="43">
        <f>IF(D1030="","",IFERROR(INDEX(Listas!$B$2:$B$18,MATCH(D1030,Listas!$A$2:$A$18,0)),"Revisar"))</f>
        <v/>
      </c>
      <c r="J1030" s="43">
        <f>IF(D1030="","",IFERROR(INDEX(Listas!$C$2:$C$18,MATCH(D1030,Listas!$A$2:$A$18,0))&amp;"",""))</f>
        <v/>
      </c>
      <c r="K1030" s="8" t="n"/>
      <c r="L1030" s="1" t="n"/>
    </row>
    <row r="1031">
      <c r="A1031" s="5" t="n"/>
      <c r="B1031" s="32"/>
      <c r="C1031" s="33"/>
      <c r="D1031" s="33"/>
      <c r="E1031" s="34"/>
      <c r="F1031" s="35"/>
      <c r="G1031" s="36">
        <f>IF(B1031="","",MONTH(B1031))</f>
        <v/>
      </c>
      <c r="H1031" s="36">
        <f>IF(B1031="","",YEAR(B1031))</f>
        <v/>
      </c>
      <c r="I1031" s="37">
        <f>IF(D1031="","",IFERROR(INDEX(Listas!$B$2:$B$18,MATCH(D1031,Listas!$A$2:$A$18,0)),"Revisar"))</f>
        <v/>
      </c>
      <c r="J1031" s="37">
        <f>IF(D1031="","",IFERROR(INDEX(Listas!$C$2:$C$18,MATCH(D1031,Listas!$A$2:$A$18,0))&amp;"",""))</f>
        <v/>
      </c>
      <c r="K1031" s="8" t="n"/>
      <c r="L1031" s="1" t="n"/>
    </row>
    <row r="1032">
      <c r="A1032" s="5" t="n"/>
      <c r="B1032" s="38"/>
      <c r="C1032" s="39"/>
      <c r="D1032" s="39"/>
      <c r="E1032" s="40"/>
      <c r="F1032" s="41"/>
      <c r="G1032" s="42">
        <f>IF(B1032="","",MONTH(B1032))</f>
        <v/>
      </c>
      <c r="H1032" s="42">
        <f>IF(B1032="","",YEAR(B1032))</f>
        <v/>
      </c>
      <c r="I1032" s="43">
        <f>IF(D1032="","",IFERROR(INDEX(Listas!$B$2:$B$18,MATCH(D1032,Listas!$A$2:$A$18,0)),"Revisar"))</f>
        <v/>
      </c>
      <c r="J1032" s="43">
        <f>IF(D1032="","",IFERROR(INDEX(Listas!$C$2:$C$18,MATCH(D1032,Listas!$A$2:$A$18,0))&amp;"",""))</f>
        <v/>
      </c>
      <c r="K1032" s="8" t="n"/>
      <c r="L1032" s="1" t="n"/>
    </row>
    <row r="1033">
      <c r="A1033" s="5" t="n"/>
      <c r="B1033" s="32"/>
      <c r="C1033" s="33"/>
      <c r="D1033" s="33"/>
      <c r="E1033" s="34"/>
      <c r="F1033" s="35"/>
      <c r="G1033" s="36">
        <f>IF(B1033="","",MONTH(B1033))</f>
        <v/>
      </c>
      <c r="H1033" s="36">
        <f>IF(B1033="","",YEAR(B1033))</f>
        <v/>
      </c>
      <c r="I1033" s="37">
        <f>IF(D1033="","",IFERROR(INDEX(Listas!$B$2:$B$18,MATCH(D1033,Listas!$A$2:$A$18,0)),"Revisar"))</f>
        <v/>
      </c>
      <c r="J1033" s="37">
        <f>IF(D1033="","",IFERROR(INDEX(Listas!$C$2:$C$18,MATCH(D1033,Listas!$A$2:$A$18,0))&amp;"",""))</f>
        <v/>
      </c>
      <c r="K1033" s="8" t="n"/>
      <c r="L1033" s="1" t="n"/>
    </row>
    <row r="1034">
      <c r="A1034" s="5" t="n"/>
      <c r="B1034" s="38"/>
      <c r="C1034" s="39"/>
      <c r="D1034" s="39"/>
      <c r="E1034" s="40"/>
      <c r="F1034" s="41"/>
      <c r="G1034" s="42">
        <f>IF(B1034="","",MONTH(B1034))</f>
        <v/>
      </c>
      <c r="H1034" s="42">
        <f>IF(B1034="","",YEAR(B1034))</f>
        <v/>
      </c>
      <c r="I1034" s="43">
        <f>IF(D1034="","",IFERROR(INDEX(Listas!$B$2:$B$18,MATCH(D1034,Listas!$A$2:$A$18,0)),"Revisar"))</f>
        <v/>
      </c>
      <c r="J1034" s="43">
        <f>IF(D1034="","",IFERROR(INDEX(Listas!$C$2:$C$18,MATCH(D1034,Listas!$A$2:$A$18,0))&amp;"",""))</f>
        <v/>
      </c>
      <c r="K1034" s="8" t="n"/>
      <c r="L1034" s="1" t="n"/>
    </row>
    <row r="1035">
      <c r="A1035" s="5" t="n"/>
      <c r="B1035" s="32"/>
      <c r="C1035" s="33"/>
      <c r="D1035" s="33"/>
      <c r="E1035" s="34"/>
      <c r="F1035" s="35"/>
      <c r="G1035" s="36">
        <f>IF(B1035="","",MONTH(B1035))</f>
        <v/>
      </c>
      <c r="H1035" s="36">
        <f>IF(B1035="","",YEAR(B1035))</f>
        <v/>
      </c>
      <c r="I1035" s="37">
        <f>IF(D1035="","",IFERROR(INDEX(Listas!$B$2:$B$18,MATCH(D1035,Listas!$A$2:$A$18,0)),"Revisar"))</f>
        <v/>
      </c>
      <c r="J1035" s="37">
        <f>IF(D1035="","",IFERROR(INDEX(Listas!$C$2:$C$18,MATCH(D1035,Listas!$A$2:$A$18,0))&amp;"",""))</f>
        <v/>
      </c>
      <c r="K1035" s="8" t="n"/>
      <c r="L1035" s="1" t="n"/>
    </row>
    <row r="1036">
      <c r="A1036" s="5" t="n"/>
      <c r="B1036" s="38"/>
      <c r="C1036" s="39"/>
      <c r="D1036" s="39"/>
      <c r="E1036" s="40"/>
      <c r="F1036" s="41"/>
      <c r="G1036" s="42">
        <f>IF(B1036="","",MONTH(B1036))</f>
        <v/>
      </c>
      <c r="H1036" s="42">
        <f>IF(B1036="","",YEAR(B1036))</f>
        <v/>
      </c>
      <c r="I1036" s="43">
        <f>IF(D1036="","",IFERROR(INDEX(Listas!$B$2:$B$18,MATCH(D1036,Listas!$A$2:$A$18,0)),"Revisar"))</f>
        <v/>
      </c>
      <c r="J1036" s="43">
        <f>IF(D1036="","",IFERROR(INDEX(Listas!$C$2:$C$18,MATCH(D1036,Listas!$A$2:$A$18,0))&amp;"",""))</f>
        <v/>
      </c>
      <c r="K1036" s="8" t="n"/>
      <c r="L1036" s="1" t="n"/>
    </row>
    <row r="1037">
      <c r="A1037" s="5" t="n"/>
      <c r="B1037" s="32"/>
      <c r="C1037" s="33"/>
      <c r="D1037" s="33"/>
      <c r="E1037" s="34"/>
      <c r="F1037" s="35"/>
      <c r="G1037" s="36">
        <f>IF(B1037="","",MONTH(B1037))</f>
        <v/>
      </c>
      <c r="H1037" s="36">
        <f>IF(B1037="","",YEAR(B1037))</f>
        <v/>
      </c>
      <c r="I1037" s="37">
        <f>IF(D1037="","",IFERROR(INDEX(Listas!$B$2:$B$18,MATCH(D1037,Listas!$A$2:$A$18,0)),"Revisar"))</f>
        <v/>
      </c>
      <c r="J1037" s="37">
        <f>IF(D1037="","",IFERROR(INDEX(Listas!$C$2:$C$18,MATCH(D1037,Listas!$A$2:$A$18,0))&amp;"",""))</f>
        <v/>
      </c>
      <c r="K1037" s="8" t="n"/>
      <c r="L1037" s="1" t="n"/>
    </row>
    <row r="1038">
      <c r="A1038" s="5" t="n"/>
      <c r="B1038" s="38"/>
      <c r="C1038" s="39"/>
      <c r="D1038" s="39"/>
      <c r="E1038" s="40"/>
      <c r="F1038" s="41"/>
      <c r="G1038" s="42">
        <f>IF(B1038="","",MONTH(B1038))</f>
        <v/>
      </c>
      <c r="H1038" s="42">
        <f>IF(B1038="","",YEAR(B1038))</f>
        <v/>
      </c>
      <c r="I1038" s="43">
        <f>IF(D1038="","",IFERROR(INDEX(Listas!$B$2:$B$18,MATCH(D1038,Listas!$A$2:$A$18,0)),"Revisar"))</f>
        <v/>
      </c>
      <c r="J1038" s="43">
        <f>IF(D1038="","",IFERROR(INDEX(Listas!$C$2:$C$18,MATCH(D1038,Listas!$A$2:$A$18,0))&amp;"",""))</f>
        <v/>
      </c>
      <c r="K1038" s="8" t="n"/>
      <c r="L1038" s="1" t="n"/>
    </row>
    <row r="1039">
      <c r="A1039" s="5" t="n"/>
      <c r="B1039" s="32"/>
      <c r="C1039" s="33"/>
      <c r="D1039" s="33"/>
      <c r="E1039" s="34"/>
      <c r="F1039" s="35"/>
      <c r="G1039" s="36">
        <f>IF(B1039="","",MONTH(B1039))</f>
        <v/>
      </c>
      <c r="H1039" s="36">
        <f>IF(B1039="","",YEAR(B1039))</f>
        <v/>
      </c>
      <c r="I1039" s="37">
        <f>IF(D1039="","",IFERROR(INDEX(Listas!$B$2:$B$18,MATCH(D1039,Listas!$A$2:$A$18,0)),"Revisar"))</f>
        <v/>
      </c>
      <c r="J1039" s="37">
        <f>IF(D1039="","",IFERROR(INDEX(Listas!$C$2:$C$18,MATCH(D1039,Listas!$A$2:$A$18,0))&amp;"",""))</f>
        <v/>
      </c>
      <c r="K1039" s="8" t="n"/>
      <c r="L1039" s="1" t="n"/>
    </row>
    <row r="1040">
      <c r="A1040" s="5" t="n"/>
      <c r="B1040" s="38"/>
      <c r="C1040" s="39"/>
      <c r="D1040" s="39"/>
      <c r="E1040" s="40"/>
      <c r="F1040" s="41"/>
      <c r="G1040" s="42">
        <f>IF(B1040="","",MONTH(B1040))</f>
        <v/>
      </c>
      <c r="H1040" s="42">
        <f>IF(B1040="","",YEAR(B1040))</f>
        <v/>
      </c>
      <c r="I1040" s="43">
        <f>IF(D1040="","",IFERROR(INDEX(Listas!$B$2:$B$18,MATCH(D1040,Listas!$A$2:$A$18,0)),"Revisar"))</f>
        <v/>
      </c>
      <c r="J1040" s="43">
        <f>IF(D1040="","",IFERROR(INDEX(Listas!$C$2:$C$18,MATCH(D1040,Listas!$A$2:$A$18,0))&amp;"",""))</f>
        <v/>
      </c>
      <c r="K1040" s="8" t="n"/>
      <c r="L1040" s="1" t="n"/>
    </row>
    <row r="1041">
      <c r="A1041" s="5" t="n"/>
      <c r="B1041" s="32"/>
      <c r="C1041" s="33"/>
      <c r="D1041" s="33"/>
      <c r="E1041" s="34"/>
      <c r="F1041" s="35"/>
      <c r="G1041" s="36">
        <f>IF(B1041="","",MONTH(B1041))</f>
        <v/>
      </c>
      <c r="H1041" s="36">
        <f>IF(B1041="","",YEAR(B1041))</f>
        <v/>
      </c>
      <c r="I1041" s="37">
        <f>IF(D1041="","",IFERROR(INDEX(Listas!$B$2:$B$18,MATCH(D1041,Listas!$A$2:$A$18,0)),"Revisar"))</f>
        <v/>
      </c>
      <c r="J1041" s="37">
        <f>IF(D1041="","",IFERROR(INDEX(Listas!$C$2:$C$18,MATCH(D1041,Listas!$A$2:$A$18,0))&amp;"",""))</f>
        <v/>
      </c>
      <c r="K1041" s="8" t="n"/>
      <c r="L1041" s="1" t="n"/>
    </row>
    <row r="1042">
      <c r="A1042" s="5" t="n"/>
      <c r="B1042" s="38"/>
      <c r="C1042" s="39"/>
      <c r="D1042" s="39"/>
      <c r="E1042" s="40"/>
      <c r="F1042" s="41"/>
      <c r="G1042" s="42">
        <f>IF(B1042="","",MONTH(B1042))</f>
        <v/>
      </c>
      <c r="H1042" s="42">
        <f>IF(B1042="","",YEAR(B1042))</f>
        <v/>
      </c>
      <c r="I1042" s="43">
        <f>IF(D1042="","",IFERROR(INDEX(Listas!$B$2:$B$18,MATCH(D1042,Listas!$A$2:$A$18,0)),"Revisar"))</f>
        <v/>
      </c>
      <c r="J1042" s="43">
        <f>IF(D1042="","",IFERROR(INDEX(Listas!$C$2:$C$18,MATCH(D1042,Listas!$A$2:$A$18,0))&amp;"",""))</f>
        <v/>
      </c>
      <c r="K1042" s="8" t="n"/>
      <c r="L1042" s="1" t="n"/>
    </row>
    <row r="1043">
      <c r="A1043" s="5" t="n"/>
      <c r="B1043" s="32"/>
      <c r="C1043" s="33"/>
      <c r="D1043" s="33"/>
      <c r="E1043" s="34"/>
      <c r="F1043" s="35"/>
      <c r="G1043" s="36">
        <f>IF(B1043="","",MONTH(B1043))</f>
        <v/>
      </c>
      <c r="H1043" s="36">
        <f>IF(B1043="","",YEAR(B1043))</f>
        <v/>
      </c>
      <c r="I1043" s="37">
        <f>IF(D1043="","",IFERROR(INDEX(Listas!$B$2:$B$18,MATCH(D1043,Listas!$A$2:$A$18,0)),"Revisar"))</f>
        <v/>
      </c>
      <c r="J1043" s="37">
        <f>IF(D1043="","",IFERROR(INDEX(Listas!$C$2:$C$18,MATCH(D1043,Listas!$A$2:$A$18,0))&amp;"",""))</f>
        <v/>
      </c>
      <c r="K1043" s="8" t="n"/>
      <c r="L1043" s="1" t="n"/>
    </row>
    <row r="1044">
      <c r="A1044" s="5" t="n"/>
      <c r="B1044" s="38"/>
      <c r="C1044" s="39"/>
      <c r="D1044" s="39"/>
      <c r="E1044" s="40"/>
      <c r="F1044" s="41"/>
      <c r="G1044" s="42">
        <f>IF(B1044="","",MONTH(B1044))</f>
        <v/>
      </c>
      <c r="H1044" s="42">
        <f>IF(B1044="","",YEAR(B1044))</f>
        <v/>
      </c>
      <c r="I1044" s="43">
        <f>IF(D1044="","",IFERROR(INDEX(Listas!$B$2:$B$18,MATCH(D1044,Listas!$A$2:$A$18,0)),"Revisar"))</f>
        <v/>
      </c>
      <c r="J1044" s="43">
        <f>IF(D1044="","",IFERROR(INDEX(Listas!$C$2:$C$18,MATCH(D1044,Listas!$A$2:$A$18,0))&amp;"",""))</f>
        <v/>
      </c>
      <c r="K1044" s="8" t="n"/>
      <c r="L1044" s="1" t="n"/>
    </row>
    <row r="1045">
      <c r="A1045" s="5" t="n"/>
      <c r="B1045" s="32"/>
      <c r="C1045" s="33"/>
      <c r="D1045" s="33"/>
      <c r="E1045" s="34"/>
      <c r="F1045" s="35"/>
      <c r="G1045" s="36">
        <f>IF(B1045="","",MONTH(B1045))</f>
        <v/>
      </c>
      <c r="H1045" s="36">
        <f>IF(B1045="","",YEAR(B1045))</f>
        <v/>
      </c>
      <c r="I1045" s="37">
        <f>IF(D1045="","",IFERROR(INDEX(Listas!$B$2:$B$18,MATCH(D1045,Listas!$A$2:$A$18,0)),"Revisar"))</f>
        <v/>
      </c>
      <c r="J1045" s="37">
        <f>IF(D1045="","",IFERROR(INDEX(Listas!$C$2:$C$18,MATCH(D1045,Listas!$A$2:$A$18,0))&amp;"",""))</f>
        <v/>
      </c>
      <c r="K1045" s="8" t="n"/>
      <c r="L1045" s="1" t="n"/>
    </row>
    <row r="1046">
      <c r="A1046" s="5" t="n"/>
      <c r="B1046" s="38"/>
      <c r="C1046" s="39"/>
      <c r="D1046" s="39"/>
      <c r="E1046" s="40"/>
      <c r="F1046" s="41"/>
      <c r="G1046" s="42">
        <f>IF(B1046="","",MONTH(B1046))</f>
        <v/>
      </c>
      <c r="H1046" s="42">
        <f>IF(B1046="","",YEAR(B1046))</f>
        <v/>
      </c>
      <c r="I1046" s="43">
        <f>IF(D1046="","",IFERROR(INDEX(Listas!$B$2:$B$18,MATCH(D1046,Listas!$A$2:$A$18,0)),"Revisar"))</f>
        <v/>
      </c>
      <c r="J1046" s="43">
        <f>IF(D1046="","",IFERROR(INDEX(Listas!$C$2:$C$18,MATCH(D1046,Listas!$A$2:$A$18,0))&amp;"",""))</f>
        <v/>
      </c>
      <c r="K1046" s="8" t="n"/>
      <c r="L1046" s="1" t="n"/>
    </row>
    <row r="1047">
      <c r="A1047" s="5" t="n"/>
      <c r="B1047" s="32"/>
      <c r="C1047" s="33"/>
      <c r="D1047" s="33"/>
      <c r="E1047" s="34"/>
      <c r="F1047" s="35"/>
      <c r="G1047" s="36">
        <f>IF(B1047="","",MONTH(B1047))</f>
        <v/>
      </c>
      <c r="H1047" s="36">
        <f>IF(B1047="","",YEAR(B1047))</f>
        <v/>
      </c>
      <c r="I1047" s="37">
        <f>IF(D1047="","",IFERROR(INDEX(Listas!$B$2:$B$18,MATCH(D1047,Listas!$A$2:$A$18,0)),"Revisar"))</f>
        <v/>
      </c>
      <c r="J1047" s="37">
        <f>IF(D1047="","",IFERROR(INDEX(Listas!$C$2:$C$18,MATCH(D1047,Listas!$A$2:$A$18,0))&amp;"",""))</f>
        <v/>
      </c>
      <c r="K1047" s="8" t="n"/>
      <c r="L1047" s="1" t="n"/>
    </row>
    <row r="1048">
      <c r="A1048" s="5" t="n"/>
      <c r="B1048" s="38"/>
      <c r="C1048" s="39"/>
      <c r="D1048" s="39"/>
      <c r="E1048" s="40"/>
      <c r="F1048" s="41"/>
      <c r="G1048" s="42">
        <f>IF(B1048="","",MONTH(B1048))</f>
        <v/>
      </c>
      <c r="H1048" s="42">
        <f>IF(B1048="","",YEAR(B1048))</f>
        <v/>
      </c>
      <c r="I1048" s="43">
        <f>IF(D1048="","",IFERROR(INDEX(Listas!$B$2:$B$18,MATCH(D1048,Listas!$A$2:$A$18,0)),"Revisar"))</f>
        <v/>
      </c>
      <c r="J1048" s="43">
        <f>IF(D1048="","",IFERROR(INDEX(Listas!$C$2:$C$18,MATCH(D1048,Listas!$A$2:$A$18,0))&amp;"",""))</f>
        <v/>
      </c>
      <c r="K1048" s="8" t="n"/>
      <c r="L1048" s="1" t="n"/>
    </row>
    <row r="1049">
      <c r="A1049" s="5" t="n"/>
      <c r="B1049" s="32"/>
      <c r="C1049" s="33"/>
      <c r="D1049" s="33"/>
      <c r="E1049" s="34"/>
      <c r="F1049" s="35"/>
      <c r="G1049" s="36">
        <f>IF(B1049="","",MONTH(B1049))</f>
        <v/>
      </c>
      <c r="H1049" s="36">
        <f>IF(B1049="","",YEAR(B1049))</f>
        <v/>
      </c>
      <c r="I1049" s="37">
        <f>IF(D1049="","",IFERROR(INDEX(Listas!$B$2:$B$18,MATCH(D1049,Listas!$A$2:$A$18,0)),"Revisar"))</f>
        <v/>
      </c>
      <c r="J1049" s="37">
        <f>IF(D1049="","",IFERROR(INDEX(Listas!$C$2:$C$18,MATCH(D1049,Listas!$A$2:$A$18,0))&amp;"",""))</f>
        <v/>
      </c>
      <c r="K1049" s="8" t="n"/>
      <c r="L1049" s="1" t="n"/>
    </row>
    <row r="1050">
      <c r="A1050" s="5" t="n"/>
      <c r="B1050" s="38"/>
      <c r="C1050" s="39"/>
      <c r="D1050" s="39"/>
      <c r="E1050" s="40"/>
      <c r="F1050" s="41"/>
      <c r="G1050" s="42">
        <f>IF(B1050="","",MONTH(B1050))</f>
        <v/>
      </c>
      <c r="H1050" s="42">
        <f>IF(B1050="","",YEAR(B1050))</f>
        <v/>
      </c>
      <c r="I1050" s="43">
        <f>IF(D1050="","",IFERROR(INDEX(Listas!$B$2:$B$18,MATCH(D1050,Listas!$A$2:$A$18,0)),"Revisar"))</f>
        <v/>
      </c>
      <c r="J1050" s="43">
        <f>IF(D1050="","",IFERROR(INDEX(Listas!$C$2:$C$18,MATCH(D1050,Listas!$A$2:$A$18,0))&amp;"",""))</f>
        <v/>
      </c>
      <c r="K1050" s="8" t="n"/>
      <c r="L1050" s="1" t="n"/>
    </row>
    <row r="1051">
      <c r="A1051" s="5" t="n"/>
      <c r="B1051" s="32"/>
      <c r="C1051" s="33"/>
      <c r="D1051" s="33"/>
      <c r="E1051" s="34"/>
      <c r="F1051" s="35"/>
      <c r="G1051" s="36">
        <f>IF(B1051="","",MONTH(B1051))</f>
        <v/>
      </c>
      <c r="H1051" s="36">
        <f>IF(B1051="","",YEAR(B1051))</f>
        <v/>
      </c>
      <c r="I1051" s="37">
        <f>IF(D1051="","",IFERROR(INDEX(Listas!$B$2:$B$18,MATCH(D1051,Listas!$A$2:$A$18,0)),"Revisar"))</f>
        <v/>
      </c>
      <c r="J1051" s="37">
        <f>IF(D1051="","",IFERROR(INDEX(Listas!$C$2:$C$18,MATCH(D1051,Listas!$A$2:$A$18,0))&amp;"",""))</f>
        <v/>
      </c>
      <c r="K1051" s="8" t="n"/>
      <c r="L1051" s="1" t="n"/>
    </row>
    <row r="1052">
      <c r="A1052" s="5" t="n"/>
      <c r="B1052" s="38"/>
      <c r="C1052" s="39"/>
      <c r="D1052" s="39"/>
      <c r="E1052" s="40"/>
      <c r="F1052" s="41"/>
      <c r="G1052" s="42">
        <f>IF(B1052="","",MONTH(B1052))</f>
        <v/>
      </c>
      <c r="H1052" s="42">
        <f>IF(B1052="","",YEAR(B1052))</f>
        <v/>
      </c>
      <c r="I1052" s="43">
        <f>IF(D1052="","",IFERROR(INDEX(Listas!$B$2:$B$18,MATCH(D1052,Listas!$A$2:$A$18,0)),"Revisar"))</f>
        <v/>
      </c>
      <c r="J1052" s="43">
        <f>IF(D1052="","",IFERROR(INDEX(Listas!$C$2:$C$18,MATCH(D1052,Listas!$A$2:$A$18,0))&amp;"",""))</f>
        <v/>
      </c>
      <c r="K1052" s="8" t="n"/>
      <c r="L1052" s="1" t="n"/>
    </row>
    <row r="1053">
      <c r="A1053" s="5" t="n"/>
      <c r="B1053" s="32"/>
      <c r="C1053" s="33"/>
      <c r="D1053" s="33"/>
      <c r="E1053" s="34"/>
      <c r="F1053" s="35"/>
      <c r="G1053" s="36">
        <f>IF(B1053="","",MONTH(B1053))</f>
        <v/>
      </c>
      <c r="H1053" s="36">
        <f>IF(B1053="","",YEAR(B1053))</f>
        <v/>
      </c>
      <c r="I1053" s="37">
        <f>IF(D1053="","",IFERROR(INDEX(Listas!$B$2:$B$18,MATCH(D1053,Listas!$A$2:$A$18,0)),"Revisar"))</f>
        <v/>
      </c>
      <c r="J1053" s="37">
        <f>IF(D1053="","",IFERROR(INDEX(Listas!$C$2:$C$18,MATCH(D1053,Listas!$A$2:$A$18,0))&amp;"",""))</f>
        <v/>
      </c>
      <c r="K1053" s="8" t="n"/>
      <c r="L1053" s="1" t="n"/>
    </row>
    <row r="1054">
      <c r="A1054" s="5" t="n"/>
      <c r="B1054" s="38"/>
      <c r="C1054" s="39"/>
      <c r="D1054" s="39"/>
      <c r="E1054" s="40"/>
      <c r="F1054" s="41"/>
      <c r="G1054" s="42">
        <f>IF(B1054="","",MONTH(B1054))</f>
        <v/>
      </c>
      <c r="H1054" s="42">
        <f>IF(B1054="","",YEAR(B1054))</f>
        <v/>
      </c>
      <c r="I1054" s="43">
        <f>IF(D1054="","",IFERROR(INDEX(Listas!$B$2:$B$18,MATCH(D1054,Listas!$A$2:$A$18,0)),"Revisar"))</f>
        <v/>
      </c>
      <c r="J1054" s="43">
        <f>IF(D1054="","",IFERROR(INDEX(Listas!$C$2:$C$18,MATCH(D1054,Listas!$A$2:$A$18,0))&amp;"",""))</f>
        <v/>
      </c>
      <c r="K1054" s="8" t="n"/>
      <c r="L1054" s="1" t="n"/>
    </row>
    <row r="1055">
      <c r="A1055" s="5" t="n"/>
      <c r="B1055" s="32"/>
      <c r="C1055" s="33"/>
      <c r="D1055" s="33"/>
      <c r="E1055" s="34"/>
      <c r="F1055" s="35"/>
      <c r="G1055" s="36">
        <f>IF(B1055="","",MONTH(B1055))</f>
        <v/>
      </c>
      <c r="H1055" s="36">
        <f>IF(B1055="","",YEAR(B1055))</f>
        <v/>
      </c>
      <c r="I1055" s="37">
        <f>IF(D1055="","",IFERROR(INDEX(Listas!$B$2:$B$18,MATCH(D1055,Listas!$A$2:$A$18,0)),"Revisar"))</f>
        <v/>
      </c>
      <c r="J1055" s="37">
        <f>IF(D1055="","",IFERROR(INDEX(Listas!$C$2:$C$18,MATCH(D1055,Listas!$A$2:$A$18,0))&amp;"",""))</f>
        <v/>
      </c>
      <c r="K1055" s="8" t="n"/>
      <c r="L1055" s="1" t="n"/>
    </row>
    <row r="1056">
      <c r="A1056" s="5" t="n"/>
      <c r="B1056" s="38"/>
      <c r="C1056" s="39"/>
      <c r="D1056" s="39"/>
      <c r="E1056" s="40"/>
      <c r="F1056" s="41"/>
      <c r="G1056" s="42">
        <f>IF(B1056="","",MONTH(B1056))</f>
        <v/>
      </c>
      <c r="H1056" s="42">
        <f>IF(B1056="","",YEAR(B1056))</f>
        <v/>
      </c>
      <c r="I1056" s="43">
        <f>IF(D1056="","",IFERROR(INDEX(Listas!$B$2:$B$18,MATCH(D1056,Listas!$A$2:$A$18,0)),"Revisar"))</f>
        <v/>
      </c>
      <c r="J1056" s="43">
        <f>IF(D1056="","",IFERROR(INDEX(Listas!$C$2:$C$18,MATCH(D1056,Listas!$A$2:$A$18,0))&amp;"",""))</f>
        <v/>
      </c>
      <c r="K1056" s="8" t="n"/>
      <c r="L1056" s="1" t="n"/>
    </row>
    <row r="1057">
      <c r="A1057" s="5" t="n"/>
      <c r="B1057" s="32"/>
      <c r="C1057" s="33"/>
      <c r="D1057" s="33"/>
      <c r="E1057" s="34"/>
      <c r="F1057" s="35"/>
      <c r="G1057" s="36">
        <f>IF(B1057="","",MONTH(B1057))</f>
        <v/>
      </c>
      <c r="H1057" s="36">
        <f>IF(B1057="","",YEAR(B1057))</f>
        <v/>
      </c>
      <c r="I1057" s="37">
        <f>IF(D1057="","",IFERROR(INDEX(Listas!$B$2:$B$18,MATCH(D1057,Listas!$A$2:$A$18,0)),"Revisar"))</f>
        <v/>
      </c>
      <c r="J1057" s="37">
        <f>IF(D1057="","",IFERROR(INDEX(Listas!$C$2:$C$18,MATCH(D1057,Listas!$A$2:$A$18,0))&amp;"",""))</f>
        <v/>
      </c>
      <c r="K1057" s="8" t="n"/>
      <c r="L1057" s="1" t="n"/>
    </row>
    <row r="1058">
      <c r="A1058" s="5" t="n"/>
      <c r="B1058" s="38"/>
      <c r="C1058" s="39"/>
      <c r="D1058" s="39"/>
      <c r="E1058" s="40"/>
      <c r="F1058" s="41"/>
      <c r="G1058" s="42">
        <f>IF(B1058="","",MONTH(B1058))</f>
        <v/>
      </c>
      <c r="H1058" s="42">
        <f>IF(B1058="","",YEAR(B1058))</f>
        <v/>
      </c>
      <c r="I1058" s="43">
        <f>IF(D1058="","",IFERROR(INDEX(Listas!$B$2:$B$18,MATCH(D1058,Listas!$A$2:$A$18,0)),"Revisar"))</f>
        <v/>
      </c>
      <c r="J1058" s="43">
        <f>IF(D1058="","",IFERROR(INDEX(Listas!$C$2:$C$18,MATCH(D1058,Listas!$A$2:$A$18,0))&amp;"",""))</f>
        <v/>
      </c>
      <c r="K1058" s="8" t="n"/>
      <c r="L1058" s="1" t="n"/>
    </row>
    <row r="1059">
      <c r="A1059" s="5" t="n"/>
      <c r="B1059" s="32"/>
      <c r="C1059" s="33"/>
      <c r="D1059" s="33"/>
      <c r="E1059" s="34"/>
      <c r="F1059" s="35"/>
      <c r="G1059" s="36">
        <f>IF(B1059="","",MONTH(B1059))</f>
        <v/>
      </c>
      <c r="H1059" s="36">
        <f>IF(B1059="","",YEAR(B1059))</f>
        <v/>
      </c>
      <c r="I1059" s="37">
        <f>IF(D1059="","",IFERROR(INDEX(Listas!$B$2:$B$18,MATCH(D1059,Listas!$A$2:$A$18,0)),"Revisar"))</f>
        <v/>
      </c>
      <c r="J1059" s="37">
        <f>IF(D1059="","",IFERROR(INDEX(Listas!$C$2:$C$18,MATCH(D1059,Listas!$A$2:$A$18,0))&amp;"",""))</f>
        <v/>
      </c>
      <c r="K1059" s="8" t="n"/>
      <c r="L1059" s="1" t="n"/>
    </row>
    <row r="1060">
      <c r="A1060" s="5" t="n"/>
      <c r="B1060" s="38"/>
      <c r="C1060" s="39"/>
      <c r="D1060" s="39"/>
      <c r="E1060" s="40"/>
      <c r="F1060" s="41"/>
      <c r="G1060" s="42">
        <f>IF(B1060="","",MONTH(B1060))</f>
        <v/>
      </c>
      <c r="H1060" s="42">
        <f>IF(B1060="","",YEAR(B1060))</f>
        <v/>
      </c>
      <c r="I1060" s="43">
        <f>IF(D1060="","",IFERROR(INDEX(Listas!$B$2:$B$18,MATCH(D1060,Listas!$A$2:$A$18,0)),"Revisar"))</f>
        <v/>
      </c>
      <c r="J1060" s="43">
        <f>IF(D1060="","",IFERROR(INDEX(Listas!$C$2:$C$18,MATCH(D1060,Listas!$A$2:$A$18,0))&amp;"",""))</f>
        <v/>
      </c>
      <c r="K1060" s="8" t="n"/>
      <c r="L1060" s="1" t="n"/>
    </row>
    <row r="1061">
      <c r="A1061" s="5" t="n"/>
      <c r="B1061" s="32"/>
      <c r="C1061" s="33"/>
      <c r="D1061" s="33"/>
      <c r="E1061" s="34"/>
      <c r="F1061" s="35"/>
      <c r="G1061" s="36">
        <f>IF(B1061="","",MONTH(B1061))</f>
        <v/>
      </c>
      <c r="H1061" s="36">
        <f>IF(B1061="","",YEAR(B1061))</f>
        <v/>
      </c>
      <c r="I1061" s="37">
        <f>IF(D1061="","",IFERROR(INDEX(Listas!$B$2:$B$18,MATCH(D1061,Listas!$A$2:$A$18,0)),"Revisar"))</f>
        <v/>
      </c>
      <c r="J1061" s="37">
        <f>IF(D1061="","",IFERROR(INDEX(Listas!$C$2:$C$18,MATCH(D1061,Listas!$A$2:$A$18,0))&amp;"",""))</f>
        <v/>
      </c>
      <c r="K1061" s="8" t="n"/>
      <c r="L1061" s="1" t="n"/>
    </row>
    <row r="1062">
      <c r="A1062" s="5" t="n"/>
      <c r="B1062" s="38"/>
      <c r="C1062" s="39"/>
      <c r="D1062" s="39"/>
      <c r="E1062" s="40"/>
      <c r="F1062" s="41"/>
      <c r="G1062" s="42">
        <f>IF(B1062="","",MONTH(B1062))</f>
        <v/>
      </c>
      <c r="H1062" s="42">
        <f>IF(B1062="","",YEAR(B1062))</f>
        <v/>
      </c>
      <c r="I1062" s="43">
        <f>IF(D1062="","",IFERROR(INDEX(Listas!$B$2:$B$18,MATCH(D1062,Listas!$A$2:$A$18,0)),"Revisar"))</f>
        <v/>
      </c>
      <c r="J1062" s="43">
        <f>IF(D1062="","",IFERROR(INDEX(Listas!$C$2:$C$18,MATCH(D1062,Listas!$A$2:$A$18,0))&amp;"",""))</f>
        <v/>
      </c>
      <c r="K1062" s="8" t="n"/>
      <c r="L1062" s="1" t="n"/>
    </row>
    <row r="1063">
      <c r="A1063" s="5" t="n"/>
      <c r="B1063" s="32"/>
      <c r="C1063" s="33"/>
      <c r="D1063" s="33"/>
      <c r="E1063" s="34"/>
      <c r="F1063" s="35"/>
      <c r="G1063" s="36">
        <f>IF(B1063="","",MONTH(B1063))</f>
        <v/>
      </c>
      <c r="H1063" s="36">
        <f>IF(B1063="","",YEAR(B1063))</f>
        <v/>
      </c>
      <c r="I1063" s="37">
        <f>IF(D1063="","",IFERROR(INDEX(Listas!$B$2:$B$18,MATCH(D1063,Listas!$A$2:$A$18,0)),"Revisar"))</f>
        <v/>
      </c>
      <c r="J1063" s="37">
        <f>IF(D1063="","",IFERROR(INDEX(Listas!$C$2:$C$18,MATCH(D1063,Listas!$A$2:$A$18,0))&amp;"",""))</f>
        <v/>
      </c>
      <c r="K1063" s="8" t="n"/>
      <c r="L1063" s="1" t="n"/>
    </row>
    <row r="1064">
      <c r="A1064" s="5" t="n"/>
      <c r="B1064" s="38"/>
      <c r="C1064" s="39"/>
      <c r="D1064" s="39"/>
      <c r="E1064" s="40"/>
      <c r="F1064" s="41"/>
      <c r="G1064" s="42">
        <f>IF(B1064="","",MONTH(B1064))</f>
        <v/>
      </c>
      <c r="H1064" s="42">
        <f>IF(B1064="","",YEAR(B1064))</f>
        <v/>
      </c>
      <c r="I1064" s="43">
        <f>IF(D1064="","",IFERROR(INDEX(Listas!$B$2:$B$18,MATCH(D1064,Listas!$A$2:$A$18,0)),"Revisar"))</f>
        <v/>
      </c>
      <c r="J1064" s="43">
        <f>IF(D1064="","",IFERROR(INDEX(Listas!$C$2:$C$18,MATCH(D1064,Listas!$A$2:$A$18,0))&amp;"",""))</f>
        <v/>
      </c>
      <c r="K1064" s="8" t="n"/>
      <c r="L1064" s="1" t="n"/>
    </row>
    <row r="1065">
      <c r="A1065" s="5" t="n"/>
      <c r="B1065" s="32"/>
      <c r="C1065" s="33"/>
      <c r="D1065" s="33"/>
      <c r="E1065" s="34"/>
      <c r="F1065" s="35"/>
      <c r="G1065" s="36">
        <f>IF(B1065="","",MONTH(B1065))</f>
        <v/>
      </c>
      <c r="H1065" s="36">
        <f>IF(B1065="","",YEAR(B1065))</f>
        <v/>
      </c>
      <c r="I1065" s="37">
        <f>IF(D1065="","",IFERROR(INDEX(Listas!$B$2:$B$18,MATCH(D1065,Listas!$A$2:$A$18,0)),"Revisar"))</f>
        <v/>
      </c>
      <c r="J1065" s="37">
        <f>IF(D1065="","",IFERROR(INDEX(Listas!$C$2:$C$18,MATCH(D1065,Listas!$A$2:$A$18,0))&amp;"",""))</f>
        <v/>
      </c>
      <c r="K1065" s="8" t="n"/>
      <c r="L1065" s="1" t="n"/>
    </row>
    <row r="1066">
      <c r="A1066" s="5" t="n"/>
      <c r="B1066" s="38"/>
      <c r="C1066" s="39"/>
      <c r="D1066" s="39"/>
      <c r="E1066" s="40"/>
      <c r="F1066" s="41"/>
      <c r="G1066" s="42">
        <f>IF(B1066="","",MONTH(B1066))</f>
        <v/>
      </c>
      <c r="H1066" s="42">
        <f>IF(B1066="","",YEAR(B1066))</f>
        <v/>
      </c>
      <c r="I1066" s="43">
        <f>IF(D1066="","",IFERROR(INDEX(Listas!$B$2:$B$18,MATCH(D1066,Listas!$A$2:$A$18,0)),"Revisar"))</f>
        <v/>
      </c>
      <c r="J1066" s="43">
        <f>IF(D1066="","",IFERROR(INDEX(Listas!$C$2:$C$18,MATCH(D1066,Listas!$A$2:$A$18,0))&amp;"",""))</f>
        <v/>
      </c>
      <c r="K1066" s="8" t="n"/>
      <c r="L1066" s="1" t="n"/>
    </row>
    <row r="1067">
      <c r="A1067" s="5" t="n"/>
      <c r="B1067" s="32"/>
      <c r="C1067" s="33"/>
      <c r="D1067" s="33"/>
      <c r="E1067" s="34"/>
      <c r="F1067" s="35"/>
      <c r="G1067" s="36">
        <f>IF(B1067="","",MONTH(B1067))</f>
        <v/>
      </c>
      <c r="H1067" s="36">
        <f>IF(B1067="","",YEAR(B1067))</f>
        <v/>
      </c>
      <c r="I1067" s="37">
        <f>IF(D1067="","",IFERROR(INDEX(Listas!$B$2:$B$18,MATCH(D1067,Listas!$A$2:$A$18,0)),"Revisar"))</f>
        <v/>
      </c>
      <c r="J1067" s="37">
        <f>IF(D1067="","",IFERROR(INDEX(Listas!$C$2:$C$18,MATCH(D1067,Listas!$A$2:$A$18,0))&amp;"",""))</f>
        <v/>
      </c>
      <c r="K1067" s="8" t="n"/>
      <c r="L1067" s="1" t="n"/>
    </row>
    <row r="1068">
      <c r="A1068" s="5" t="n"/>
      <c r="B1068" s="38"/>
      <c r="C1068" s="39"/>
      <c r="D1068" s="39"/>
      <c r="E1068" s="40"/>
      <c r="F1068" s="41"/>
      <c r="G1068" s="42">
        <f>IF(B1068="","",MONTH(B1068))</f>
        <v/>
      </c>
      <c r="H1068" s="42">
        <f>IF(B1068="","",YEAR(B1068))</f>
        <v/>
      </c>
      <c r="I1068" s="43">
        <f>IF(D1068="","",IFERROR(INDEX(Listas!$B$2:$B$18,MATCH(D1068,Listas!$A$2:$A$18,0)),"Revisar"))</f>
        <v/>
      </c>
      <c r="J1068" s="43">
        <f>IF(D1068="","",IFERROR(INDEX(Listas!$C$2:$C$18,MATCH(D1068,Listas!$A$2:$A$18,0))&amp;"",""))</f>
        <v/>
      </c>
      <c r="K1068" s="8" t="n"/>
      <c r="L1068" s="1" t="n"/>
    </row>
    <row r="1069">
      <c r="A1069" s="5" t="n"/>
      <c r="B1069" s="32"/>
      <c r="C1069" s="33"/>
      <c r="D1069" s="33"/>
      <c r="E1069" s="34"/>
      <c r="F1069" s="35"/>
      <c r="G1069" s="36">
        <f>IF(B1069="","",MONTH(B1069))</f>
        <v/>
      </c>
      <c r="H1069" s="36">
        <f>IF(B1069="","",YEAR(B1069))</f>
        <v/>
      </c>
      <c r="I1069" s="37">
        <f>IF(D1069="","",IFERROR(INDEX(Listas!$B$2:$B$18,MATCH(D1069,Listas!$A$2:$A$18,0)),"Revisar"))</f>
        <v/>
      </c>
      <c r="J1069" s="37">
        <f>IF(D1069="","",IFERROR(INDEX(Listas!$C$2:$C$18,MATCH(D1069,Listas!$A$2:$A$18,0))&amp;"",""))</f>
        <v/>
      </c>
      <c r="K1069" s="8" t="n"/>
      <c r="L1069" s="1" t="n"/>
    </row>
    <row r="1070">
      <c r="A1070" s="5" t="n"/>
      <c r="B1070" s="38"/>
      <c r="C1070" s="39"/>
      <c r="D1070" s="39"/>
      <c r="E1070" s="40"/>
      <c r="F1070" s="41"/>
      <c r="G1070" s="42">
        <f>IF(B1070="","",MONTH(B1070))</f>
        <v/>
      </c>
      <c r="H1070" s="42">
        <f>IF(B1070="","",YEAR(B1070))</f>
        <v/>
      </c>
      <c r="I1070" s="43">
        <f>IF(D1070="","",IFERROR(INDEX(Listas!$B$2:$B$18,MATCH(D1070,Listas!$A$2:$A$18,0)),"Revisar"))</f>
        <v/>
      </c>
      <c r="J1070" s="43">
        <f>IF(D1070="","",IFERROR(INDEX(Listas!$C$2:$C$18,MATCH(D1070,Listas!$A$2:$A$18,0))&amp;"",""))</f>
        <v/>
      </c>
      <c r="K1070" s="8" t="n"/>
      <c r="L1070" s="1" t="n"/>
    </row>
    <row r="1071">
      <c r="A1071" s="5" t="n"/>
      <c r="B1071" s="32"/>
      <c r="C1071" s="33"/>
      <c r="D1071" s="33"/>
      <c r="E1071" s="34"/>
      <c r="F1071" s="35"/>
      <c r="G1071" s="36">
        <f>IF(B1071="","",MONTH(B1071))</f>
        <v/>
      </c>
      <c r="H1071" s="36">
        <f>IF(B1071="","",YEAR(B1071))</f>
        <v/>
      </c>
      <c r="I1071" s="37">
        <f>IF(D1071="","",IFERROR(INDEX(Listas!$B$2:$B$18,MATCH(D1071,Listas!$A$2:$A$18,0)),"Revisar"))</f>
        <v/>
      </c>
      <c r="J1071" s="37">
        <f>IF(D1071="","",IFERROR(INDEX(Listas!$C$2:$C$18,MATCH(D1071,Listas!$A$2:$A$18,0))&amp;"",""))</f>
        <v/>
      </c>
      <c r="K1071" s="8" t="n"/>
      <c r="L1071" s="1" t="n"/>
    </row>
    <row r="1072">
      <c r="A1072" s="5" t="n"/>
      <c r="B1072" s="38"/>
      <c r="C1072" s="39"/>
      <c r="D1072" s="39"/>
      <c r="E1072" s="40"/>
      <c r="F1072" s="41"/>
      <c r="G1072" s="42">
        <f>IF(B1072="","",MONTH(B1072))</f>
        <v/>
      </c>
      <c r="H1072" s="42">
        <f>IF(B1072="","",YEAR(B1072))</f>
        <v/>
      </c>
      <c r="I1072" s="43">
        <f>IF(D1072="","",IFERROR(INDEX(Listas!$B$2:$B$18,MATCH(D1072,Listas!$A$2:$A$18,0)),"Revisar"))</f>
        <v/>
      </c>
      <c r="J1072" s="43">
        <f>IF(D1072="","",IFERROR(INDEX(Listas!$C$2:$C$18,MATCH(D1072,Listas!$A$2:$A$18,0))&amp;"",""))</f>
        <v/>
      </c>
      <c r="K1072" s="8" t="n"/>
      <c r="L1072" s="1" t="n"/>
    </row>
    <row r="1073">
      <c r="A1073" s="5" t="n"/>
      <c r="B1073" s="32"/>
      <c r="C1073" s="33"/>
      <c r="D1073" s="33"/>
      <c r="E1073" s="34"/>
      <c r="F1073" s="35"/>
      <c r="G1073" s="36">
        <f>IF(B1073="","",MONTH(B1073))</f>
        <v/>
      </c>
      <c r="H1073" s="36">
        <f>IF(B1073="","",YEAR(B1073))</f>
        <v/>
      </c>
      <c r="I1073" s="37">
        <f>IF(D1073="","",IFERROR(INDEX(Listas!$B$2:$B$18,MATCH(D1073,Listas!$A$2:$A$18,0)),"Revisar"))</f>
        <v/>
      </c>
      <c r="J1073" s="37">
        <f>IF(D1073="","",IFERROR(INDEX(Listas!$C$2:$C$18,MATCH(D1073,Listas!$A$2:$A$18,0))&amp;"",""))</f>
        <v/>
      </c>
      <c r="K1073" s="8" t="n"/>
      <c r="L1073" s="1" t="n"/>
    </row>
    <row r="1074">
      <c r="A1074" s="5" t="n"/>
      <c r="B1074" s="38"/>
      <c r="C1074" s="39"/>
      <c r="D1074" s="39"/>
      <c r="E1074" s="40"/>
      <c r="F1074" s="41"/>
      <c r="G1074" s="42">
        <f>IF(B1074="","",MONTH(B1074))</f>
        <v/>
      </c>
      <c r="H1074" s="42">
        <f>IF(B1074="","",YEAR(B1074))</f>
        <v/>
      </c>
      <c r="I1074" s="43">
        <f>IF(D1074="","",IFERROR(INDEX(Listas!$B$2:$B$18,MATCH(D1074,Listas!$A$2:$A$18,0)),"Revisar"))</f>
        <v/>
      </c>
      <c r="J1074" s="43">
        <f>IF(D1074="","",IFERROR(INDEX(Listas!$C$2:$C$18,MATCH(D1074,Listas!$A$2:$A$18,0))&amp;"",""))</f>
        <v/>
      </c>
      <c r="K1074" s="8" t="n"/>
      <c r="L1074" s="1" t="n"/>
    </row>
    <row r="1075">
      <c r="A1075" s="5" t="n"/>
      <c r="B1075" s="32"/>
      <c r="C1075" s="33"/>
      <c r="D1075" s="33"/>
      <c r="E1075" s="34"/>
      <c r="F1075" s="35"/>
      <c r="G1075" s="36">
        <f>IF(B1075="","",MONTH(B1075))</f>
        <v/>
      </c>
      <c r="H1075" s="36">
        <f>IF(B1075="","",YEAR(B1075))</f>
        <v/>
      </c>
      <c r="I1075" s="37">
        <f>IF(D1075="","",IFERROR(INDEX(Listas!$B$2:$B$18,MATCH(D1075,Listas!$A$2:$A$18,0)),"Revisar"))</f>
        <v/>
      </c>
      <c r="J1075" s="37">
        <f>IF(D1075="","",IFERROR(INDEX(Listas!$C$2:$C$18,MATCH(D1075,Listas!$A$2:$A$18,0))&amp;"",""))</f>
        <v/>
      </c>
      <c r="K1075" s="8" t="n"/>
      <c r="L1075" s="1" t="n"/>
    </row>
    <row r="1076">
      <c r="A1076" s="5" t="n"/>
      <c r="B1076" s="38"/>
      <c r="C1076" s="39"/>
      <c r="D1076" s="39"/>
      <c r="E1076" s="40"/>
      <c r="F1076" s="41"/>
      <c r="G1076" s="42">
        <f>IF(B1076="","",MONTH(B1076))</f>
        <v/>
      </c>
      <c r="H1076" s="42">
        <f>IF(B1076="","",YEAR(B1076))</f>
        <v/>
      </c>
      <c r="I1076" s="43">
        <f>IF(D1076="","",IFERROR(INDEX(Listas!$B$2:$B$18,MATCH(D1076,Listas!$A$2:$A$18,0)),"Revisar"))</f>
        <v/>
      </c>
      <c r="J1076" s="43">
        <f>IF(D1076="","",IFERROR(INDEX(Listas!$C$2:$C$18,MATCH(D1076,Listas!$A$2:$A$18,0))&amp;"",""))</f>
        <v/>
      </c>
      <c r="K1076" s="8" t="n"/>
      <c r="L1076" s="1" t="n"/>
    </row>
    <row r="1077">
      <c r="A1077" s="5" t="n"/>
      <c r="B1077" s="32"/>
      <c r="C1077" s="33"/>
      <c r="D1077" s="33"/>
      <c r="E1077" s="34"/>
      <c r="F1077" s="35"/>
      <c r="G1077" s="36">
        <f>IF(B1077="","",MONTH(B1077))</f>
        <v/>
      </c>
      <c r="H1077" s="36">
        <f>IF(B1077="","",YEAR(B1077))</f>
        <v/>
      </c>
      <c r="I1077" s="37">
        <f>IF(D1077="","",IFERROR(INDEX(Listas!$B$2:$B$18,MATCH(D1077,Listas!$A$2:$A$18,0)),"Revisar"))</f>
        <v/>
      </c>
      <c r="J1077" s="37">
        <f>IF(D1077="","",IFERROR(INDEX(Listas!$C$2:$C$18,MATCH(D1077,Listas!$A$2:$A$18,0))&amp;"",""))</f>
        <v/>
      </c>
      <c r="K1077" s="8" t="n"/>
      <c r="L1077" s="1" t="n"/>
    </row>
    <row r="1078">
      <c r="A1078" s="5" t="n"/>
      <c r="B1078" s="38"/>
      <c r="C1078" s="39"/>
      <c r="D1078" s="39"/>
      <c r="E1078" s="40"/>
      <c r="F1078" s="41"/>
      <c r="G1078" s="42">
        <f>IF(B1078="","",MONTH(B1078))</f>
        <v/>
      </c>
      <c r="H1078" s="42">
        <f>IF(B1078="","",YEAR(B1078))</f>
        <v/>
      </c>
      <c r="I1078" s="43">
        <f>IF(D1078="","",IFERROR(INDEX(Listas!$B$2:$B$18,MATCH(D1078,Listas!$A$2:$A$18,0)),"Revisar"))</f>
        <v/>
      </c>
      <c r="J1078" s="43">
        <f>IF(D1078="","",IFERROR(INDEX(Listas!$C$2:$C$18,MATCH(D1078,Listas!$A$2:$A$18,0))&amp;"",""))</f>
        <v/>
      </c>
      <c r="K1078" s="8" t="n"/>
      <c r="L1078" s="1" t="n"/>
    </row>
    <row r="1079">
      <c r="A1079" s="5" t="n"/>
      <c r="B1079" s="32"/>
      <c r="C1079" s="33"/>
      <c r="D1079" s="33"/>
      <c r="E1079" s="34"/>
      <c r="F1079" s="35"/>
      <c r="G1079" s="36">
        <f>IF(B1079="","",MONTH(B1079))</f>
        <v/>
      </c>
      <c r="H1079" s="36">
        <f>IF(B1079="","",YEAR(B1079))</f>
        <v/>
      </c>
      <c r="I1079" s="37">
        <f>IF(D1079="","",IFERROR(INDEX(Listas!$B$2:$B$18,MATCH(D1079,Listas!$A$2:$A$18,0)),"Revisar"))</f>
        <v/>
      </c>
      <c r="J1079" s="37">
        <f>IF(D1079="","",IFERROR(INDEX(Listas!$C$2:$C$18,MATCH(D1079,Listas!$A$2:$A$18,0))&amp;"",""))</f>
        <v/>
      </c>
      <c r="K1079" s="8" t="n"/>
      <c r="L1079" s="1" t="n"/>
    </row>
    <row r="1080">
      <c r="A1080" s="5" t="n"/>
      <c r="B1080" s="38"/>
      <c r="C1080" s="39"/>
      <c r="D1080" s="39"/>
      <c r="E1080" s="40"/>
      <c r="F1080" s="41"/>
      <c r="G1080" s="42">
        <f>IF(B1080="","",MONTH(B1080))</f>
        <v/>
      </c>
      <c r="H1080" s="42">
        <f>IF(B1080="","",YEAR(B1080))</f>
        <v/>
      </c>
      <c r="I1080" s="43">
        <f>IF(D1080="","",IFERROR(INDEX(Listas!$B$2:$B$18,MATCH(D1080,Listas!$A$2:$A$18,0)),"Revisar"))</f>
        <v/>
      </c>
      <c r="J1080" s="43">
        <f>IF(D1080="","",IFERROR(INDEX(Listas!$C$2:$C$18,MATCH(D1080,Listas!$A$2:$A$18,0))&amp;"",""))</f>
        <v/>
      </c>
      <c r="K1080" s="8" t="n"/>
      <c r="L1080" s="1" t="n"/>
    </row>
    <row r="1081">
      <c r="A1081" s="5" t="n"/>
      <c r="B1081" s="32"/>
      <c r="C1081" s="33"/>
      <c r="D1081" s="33"/>
      <c r="E1081" s="34"/>
      <c r="F1081" s="35"/>
      <c r="G1081" s="36">
        <f>IF(B1081="","",MONTH(B1081))</f>
        <v/>
      </c>
      <c r="H1081" s="36">
        <f>IF(B1081="","",YEAR(B1081))</f>
        <v/>
      </c>
      <c r="I1081" s="37">
        <f>IF(D1081="","",IFERROR(INDEX(Listas!$B$2:$B$18,MATCH(D1081,Listas!$A$2:$A$18,0)),"Revisar"))</f>
        <v/>
      </c>
      <c r="J1081" s="37">
        <f>IF(D1081="","",IFERROR(INDEX(Listas!$C$2:$C$18,MATCH(D1081,Listas!$A$2:$A$18,0))&amp;"",""))</f>
        <v/>
      </c>
      <c r="K1081" s="8" t="n"/>
      <c r="L1081" s="1" t="n"/>
    </row>
    <row r="1082">
      <c r="A1082" s="5" t="n"/>
      <c r="B1082" s="38"/>
      <c r="C1082" s="39"/>
      <c r="D1082" s="39"/>
      <c r="E1082" s="40"/>
      <c r="F1082" s="41"/>
      <c r="G1082" s="42">
        <f>IF(B1082="","",MONTH(B1082))</f>
        <v/>
      </c>
      <c r="H1082" s="42">
        <f>IF(B1082="","",YEAR(B1082))</f>
        <v/>
      </c>
      <c r="I1082" s="43">
        <f>IF(D1082="","",IFERROR(INDEX(Listas!$B$2:$B$18,MATCH(D1082,Listas!$A$2:$A$18,0)),"Revisar"))</f>
        <v/>
      </c>
      <c r="J1082" s="43">
        <f>IF(D1082="","",IFERROR(INDEX(Listas!$C$2:$C$18,MATCH(D1082,Listas!$A$2:$A$18,0))&amp;"",""))</f>
        <v/>
      </c>
      <c r="K1082" s="8" t="n"/>
      <c r="L1082" s="1" t="n"/>
    </row>
    <row r="1083">
      <c r="A1083" s="5" t="n"/>
      <c r="B1083" s="32"/>
      <c r="C1083" s="33"/>
      <c r="D1083" s="33"/>
      <c r="E1083" s="34"/>
      <c r="F1083" s="35"/>
      <c r="G1083" s="36">
        <f>IF(B1083="","",MONTH(B1083))</f>
        <v/>
      </c>
      <c r="H1083" s="36">
        <f>IF(B1083="","",YEAR(B1083))</f>
        <v/>
      </c>
      <c r="I1083" s="37">
        <f>IF(D1083="","",IFERROR(INDEX(Listas!$B$2:$B$18,MATCH(D1083,Listas!$A$2:$A$18,0)),"Revisar"))</f>
        <v/>
      </c>
      <c r="J1083" s="37">
        <f>IF(D1083="","",IFERROR(INDEX(Listas!$C$2:$C$18,MATCH(D1083,Listas!$A$2:$A$18,0))&amp;"",""))</f>
        <v/>
      </c>
      <c r="K1083" s="8" t="n"/>
      <c r="L1083" s="1" t="n"/>
    </row>
    <row r="1084">
      <c r="A1084" s="5" t="n"/>
      <c r="B1084" s="38"/>
      <c r="C1084" s="39"/>
      <c r="D1084" s="39"/>
      <c r="E1084" s="40"/>
      <c r="F1084" s="41"/>
      <c r="G1084" s="42">
        <f>IF(B1084="","",MONTH(B1084))</f>
        <v/>
      </c>
      <c r="H1084" s="42">
        <f>IF(B1084="","",YEAR(B1084))</f>
        <v/>
      </c>
      <c r="I1084" s="43">
        <f>IF(D1084="","",IFERROR(INDEX(Listas!$B$2:$B$18,MATCH(D1084,Listas!$A$2:$A$18,0)),"Revisar"))</f>
        <v/>
      </c>
      <c r="J1084" s="43">
        <f>IF(D1084="","",IFERROR(INDEX(Listas!$C$2:$C$18,MATCH(D1084,Listas!$A$2:$A$18,0))&amp;"",""))</f>
        <v/>
      </c>
      <c r="K1084" s="8" t="n"/>
      <c r="L1084" s="1" t="n"/>
    </row>
    <row r="1085">
      <c r="A1085" s="5" t="n"/>
      <c r="B1085" s="32"/>
      <c r="C1085" s="33"/>
      <c r="D1085" s="33"/>
      <c r="E1085" s="34"/>
      <c r="F1085" s="35"/>
      <c r="G1085" s="36">
        <f>IF(B1085="","",MONTH(B1085))</f>
        <v/>
      </c>
      <c r="H1085" s="36">
        <f>IF(B1085="","",YEAR(B1085))</f>
        <v/>
      </c>
      <c r="I1085" s="37">
        <f>IF(D1085="","",IFERROR(INDEX(Listas!$B$2:$B$18,MATCH(D1085,Listas!$A$2:$A$18,0)),"Revisar"))</f>
        <v/>
      </c>
      <c r="J1085" s="37">
        <f>IF(D1085="","",IFERROR(INDEX(Listas!$C$2:$C$18,MATCH(D1085,Listas!$A$2:$A$18,0))&amp;"",""))</f>
        <v/>
      </c>
      <c r="K1085" s="8" t="n"/>
      <c r="L1085" s="1" t="n"/>
    </row>
    <row r="1086">
      <c r="A1086" s="5" t="n"/>
      <c r="B1086" s="38"/>
      <c r="C1086" s="39"/>
      <c r="D1086" s="39"/>
      <c r="E1086" s="40"/>
      <c r="F1086" s="41"/>
      <c r="G1086" s="42">
        <f>IF(B1086="","",MONTH(B1086))</f>
        <v/>
      </c>
      <c r="H1086" s="42">
        <f>IF(B1086="","",YEAR(B1086))</f>
        <v/>
      </c>
      <c r="I1086" s="43">
        <f>IF(D1086="","",IFERROR(INDEX(Listas!$B$2:$B$18,MATCH(D1086,Listas!$A$2:$A$18,0)),"Revisar"))</f>
        <v/>
      </c>
      <c r="J1086" s="43">
        <f>IF(D1086="","",IFERROR(INDEX(Listas!$C$2:$C$18,MATCH(D1086,Listas!$A$2:$A$18,0))&amp;"",""))</f>
        <v/>
      </c>
      <c r="K1086" s="8" t="n"/>
      <c r="L1086" s="1" t="n"/>
    </row>
    <row r="1087">
      <c r="A1087" s="5" t="n"/>
      <c r="B1087" s="32"/>
      <c r="C1087" s="33"/>
      <c r="D1087" s="33"/>
      <c r="E1087" s="34"/>
      <c r="F1087" s="35"/>
      <c r="G1087" s="36">
        <f>IF(B1087="","",MONTH(B1087))</f>
        <v/>
      </c>
      <c r="H1087" s="36">
        <f>IF(B1087="","",YEAR(B1087))</f>
        <v/>
      </c>
      <c r="I1087" s="37">
        <f>IF(D1087="","",IFERROR(INDEX(Listas!$B$2:$B$18,MATCH(D1087,Listas!$A$2:$A$18,0)),"Revisar"))</f>
        <v/>
      </c>
      <c r="J1087" s="37">
        <f>IF(D1087="","",IFERROR(INDEX(Listas!$C$2:$C$18,MATCH(D1087,Listas!$A$2:$A$18,0))&amp;"",""))</f>
        <v/>
      </c>
      <c r="K1087" s="8" t="n"/>
      <c r="L1087" s="1" t="n"/>
    </row>
    <row r="1088">
      <c r="A1088" s="5" t="n"/>
      <c r="B1088" s="38"/>
      <c r="C1088" s="39"/>
      <c r="D1088" s="39"/>
      <c r="E1088" s="40"/>
      <c r="F1088" s="41"/>
      <c r="G1088" s="42">
        <f>IF(B1088="","",MONTH(B1088))</f>
        <v/>
      </c>
      <c r="H1088" s="42">
        <f>IF(B1088="","",YEAR(B1088))</f>
        <v/>
      </c>
      <c r="I1088" s="43">
        <f>IF(D1088="","",IFERROR(INDEX(Listas!$B$2:$B$18,MATCH(D1088,Listas!$A$2:$A$18,0)),"Revisar"))</f>
        <v/>
      </c>
      <c r="J1088" s="43">
        <f>IF(D1088="","",IFERROR(INDEX(Listas!$C$2:$C$18,MATCH(D1088,Listas!$A$2:$A$18,0))&amp;"",""))</f>
        <v/>
      </c>
      <c r="K1088" s="8" t="n"/>
      <c r="L1088" s="1" t="n"/>
    </row>
    <row r="1089">
      <c r="A1089" s="5" t="n"/>
      <c r="B1089" s="32"/>
      <c r="C1089" s="33"/>
      <c r="D1089" s="33"/>
      <c r="E1089" s="34"/>
      <c r="F1089" s="35"/>
      <c r="G1089" s="36">
        <f>IF(B1089="","",MONTH(B1089))</f>
        <v/>
      </c>
      <c r="H1089" s="36">
        <f>IF(B1089="","",YEAR(B1089))</f>
        <v/>
      </c>
      <c r="I1089" s="37">
        <f>IF(D1089="","",IFERROR(INDEX(Listas!$B$2:$B$18,MATCH(D1089,Listas!$A$2:$A$18,0)),"Revisar"))</f>
        <v/>
      </c>
      <c r="J1089" s="37">
        <f>IF(D1089="","",IFERROR(INDEX(Listas!$C$2:$C$18,MATCH(D1089,Listas!$A$2:$A$18,0))&amp;"",""))</f>
        <v/>
      </c>
      <c r="K1089" s="8" t="n"/>
      <c r="L1089" s="1" t="n"/>
    </row>
    <row r="1090">
      <c r="A1090" s="5" t="n"/>
      <c r="B1090" s="38"/>
      <c r="C1090" s="39"/>
      <c r="D1090" s="39"/>
      <c r="E1090" s="40"/>
      <c r="F1090" s="41"/>
      <c r="G1090" s="42">
        <f>IF(B1090="","",MONTH(B1090))</f>
        <v/>
      </c>
      <c r="H1090" s="42">
        <f>IF(B1090="","",YEAR(B1090))</f>
        <v/>
      </c>
      <c r="I1090" s="43">
        <f>IF(D1090="","",IFERROR(INDEX(Listas!$B$2:$B$18,MATCH(D1090,Listas!$A$2:$A$18,0)),"Revisar"))</f>
        <v/>
      </c>
      <c r="J1090" s="43">
        <f>IF(D1090="","",IFERROR(INDEX(Listas!$C$2:$C$18,MATCH(D1090,Listas!$A$2:$A$18,0))&amp;"",""))</f>
        <v/>
      </c>
      <c r="K1090" s="8" t="n"/>
      <c r="L1090" s="1" t="n"/>
    </row>
    <row r="1091">
      <c r="A1091" s="5" t="n"/>
      <c r="B1091" s="32"/>
      <c r="C1091" s="33"/>
      <c r="D1091" s="33"/>
      <c r="E1091" s="34"/>
      <c r="F1091" s="35"/>
      <c r="G1091" s="36">
        <f>IF(B1091="","",MONTH(B1091))</f>
        <v/>
      </c>
      <c r="H1091" s="36">
        <f>IF(B1091="","",YEAR(B1091))</f>
        <v/>
      </c>
      <c r="I1091" s="37">
        <f>IF(D1091="","",IFERROR(INDEX(Listas!$B$2:$B$18,MATCH(D1091,Listas!$A$2:$A$18,0)),"Revisar"))</f>
        <v/>
      </c>
      <c r="J1091" s="37">
        <f>IF(D1091="","",IFERROR(INDEX(Listas!$C$2:$C$18,MATCH(D1091,Listas!$A$2:$A$18,0))&amp;"",""))</f>
        <v/>
      </c>
      <c r="K1091" s="8" t="n"/>
      <c r="L1091" s="1" t="n"/>
    </row>
    <row r="1092">
      <c r="A1092" s="5" t="n"/>
      <c r="B1092" s="38"/>
      <c r="C1092" s="39"/>
      <c r="D1092" s="39"/>
      <c r="E1092" s="40"/>
      <c r="F1092" s="41"/>
      <c r="G1092" s="42">
        <f>IF(B1092="","",MONTH(B1092))</f>
        <v/>
      </c>
      <c r="H1092" s="42">
        <f>IF(B1092="","",YEAR(B1092))</f>
        <v/>
      </c>
      <c r="I1092" s="43">
        <f>IF(D1092="","",IFERROR(INDEX(Listas!$B$2:$B$18,MATCH(D1092,Listas!$A$2:$A$18,0)),"Revisar"))</f>
        <v/>
      </c>
      <c r="J1092" s="43">
        <f>IF(D1092="","",IFERROR(INDEX(Listas!$C$2:$C$18,MATCH(D1092,Listas!$A$2:$A$18,0))&amp;"",""))</f>
        <v/>
      </c>
      <c r="K1092" s="8" t="n"/>
      <c r="L1092" s="1" t="n"/>
    </row>
    <row r="1093">
      <c r="A1093" s="5" t="n"/>
      <c r="B1093" s="32"/>
      <c r="C1093" s="33"/>
      <c r="D1093" s="33"/>
      <c r="E1093" s="34"/>
      <c r="F1093" s="35"/>
      <c r="G1093" s="36">
        <f>IF(B1093="","",MONTH(B1093))</f>
        <v/>
      </c>
      <c r="H1093" s="36">
        <f>IF(B1093="","",YEAR(B1093))</f>
        <v/>
      </c>
      <c r="I1093" s="37">
        <f>IF(D1093="","",IFERROR(INDEX(Listas!$B$2:$B$18,MATCH(D1093,Listas!$A$2:$A$18,0)),"Revisar"))</f>
        <v/>
      </c>
      <c r="J1093" s="37">
        <f>IF(D1093="","",IFERROR(INDEX(Listas!$C$2:$C$18,MATCH(D1093,Listas!$A$2:$A$18,0))&amp;"",""))</f>
        <v/>
      </c>
      <c r="K1093" s="8" t="n"/>
      <c r="L1093" s="1" t="n"/>
    </row>
    <row r="1094">
      <c r="A1094" s="5" t="n"/>
      <c r="B1094" s="38"/>
      <c r="C1094" s="39"/>
      <c r="D1094" s="39"/>
      <c r="E1094" s="40"/>
      <c r="F1094" s="41"/>
      <c r="G1094" s="42">
        <f>IF(B1094="","",MONTH(B1094))</f>
        <v/>
      </c>
      <c r="H1094" s="42">
        <f>IF(B1094="","",YEAR(B1094))</f>
        <v/>
      </c>
      <c r="I1094" s="43">
        <f>IF(D1094="","",IFERROR(INDEX(Listas!$B$2:$B$18,MATCH(D1094,Listas!$A$2:$A$18,0)),"Revisar"))</f>
        <v/>
      </c>
      <c r="J1094" s="43">
        <f>IF(D1094="","",IFERROR(INDEX(Listas!$C$2:$C$18,MATCH(D1094,Listas!$A$2:$A$18,0))&amp;"",""))</f>
        <v/>
      </c>
      <c r="K1094" s="8" t="n"/>
      <c r="L1094" s="1" t="n"/>
    </row>
    <row r="1095">
      <c r="A1095" s="5" t="n"/>
      <c r="B1095" s="32"/>
      <c r="C1095" s="33"/>
      <c r="D1095" s="33"/>
      <c r="E1095" s="34"/>
      <c r="F1095" s="35"/>
      <c r="G1095" s="36">
        <f>IF(B1095="","",MONTH(B1095))</f>
        <v/>
      </c>
      <c r="H1095" s="36">
        <f>IF(B1095="","",YEAR(B1095))</f>
        <v/>
      </c>
      <c r="I1095" s="37">
        <f>IF(D1095="","",IFERROR(INDEX(Listas!$B$2:$B$18,MATCH(D1095,Listas!$A$2:$A$18,0)),"Revisar"))</f>
        <v/>
      </c>
      <c r="J1095" s="37">
        <f>IF(D1095="","",IFERROR(INDEX(Listas!$C$2:$C$18,MATCH(D1095,Listas!$A$2:$A$18,0))&amp;"",""))</f>
        <v/>
      </c>
      <c r="K1095" s="8" t="n"/>
      <c r="L1095" s="1" t="n"/>
    </row>
    <row r="1096">
      <c r="A1096" s="5" t="n"/>
      <c r="B1096" s="38"/>
      <c r="C1096" s="39"/>
      <c r="D1096" s="39"/>
      <c r="E1096" s="40"/>
      <c r="F1096" s="41"/>
      <c r="G1096" s="42">
        <f>IF(B1096="","",MONTH(B1096))</f>
        <v/>
      </c>
      <c r="H1096" s="42">
        <f>IF(B1096="","",YEAR(B1096))</f>
        <v/>
      </c>
      <c r="I1096" s="43">
        <f>IF(D1096="","",IFERROR(INDEX(Listas!$B$2:$B$18,MATCH(D1096,Listas!$A$2:$A$18,0)),"Revisar"))</f>
        <v/>
      </c>
      <c r="J1096" s="43">
        <f>IF(D1096="","",IFERROR(INDEX(Listas!$C$2:$C$18,MATCH(D1096,Listas!$A$2:$A$18,0))&amp;"",""))</f>
        <v/>
      </c>
      <c r="K1096" s="8" t="n"/>
      <c r="L1096" s="1" t="n"/>
    </row>
    <row r="1097">
      <c r="A1097" s="5" t="n"/>
      <c r="B1097" s="32"/>
      <c r="C1097" s="33"/>
      <c r="D1097" s="33"/>
      <c r="E1097" s="34"/>
      <c r="F1097" s="35"/>
      <c r="G1097" s="36">
        <f>IF(B1097="","",MONTH(B1097))</f>
        <v/>
      </c>
      <c r="H1097" s="36">
        <f>IF(B1097="","",YEAR(B1097))</f>
        <v/>
      </c>
      <c r="I1097" s="37">
        <f>IF(D1097="","",IFERROR(INDEX(Listas!$B$2:$B$18,MATCH(D1097,Listas!$A$2:$A$18,0)),"Revisar"))</f>
        <v/>
      </c>
      <c r="J1097" s="37">
        <f>IF(D1097="","",IFERROR(INDEX(Listas!$C$2:$C$18,MATCH(D1097,Listas!$A$2:$A$18,0))&amp;"",""))</f>
        <v/>
      </c>
      <c r="K1097" s="8" t="n"/>
      <c r="L1097" s="1" t="n"/>
    </row>
    <row r="1098">
      <c r="A1098" s="5" t="n"/>
      <c r="B1098" s="38"/>
      <c r="C1098" s="39"/>
      <c r="D1098" s="39"/>
      <c r="E1098" s="40"/>
      <c r="F1098" s="41"/>
      <c r="G1098" s="42">
        <f>IF(B1098="","",MONTH(B1098))</f>
        <v/>
      </c>
      <c r="H1098" s="42">
        <f>IF(B1098="","",YEAR(B1098))</f>
        <v/>
      </c>
      <c r="I1098" s="43">
        <f>IF(D1098="","",IFERROR(INDEX(Listas!$B$2:$B$18,MATCH(D1098,Listas!$A$2:$A$18,0)),"Revisar"))</f>
        <v/>
      </c>
      <c r="J1098" s="43">
        <f>IF(D1098="","",IFERROR(INDEX(Listas!$C$2:$C$18,MATCH(D1098,Listas!$A$2:$A$18,0))&amp;"",""))</f>
        <v/>
      </c>
      <c r="K1098" s="8" t="n"/>
      <c r="L1098" s="1" t="n"/>
    </row>
    <row r="1099">
      <c r="A1099" s="5" t="n"/>
      <c r="B1099" s="32"/>
      <c r="C1099" s="33"/>
      <c r="D1099" s="33"/>
      <c r="E1099" s="34"/>
      <c r="F1099" s="35"/>
      <c r="G1099" s="36">
        <f>IF(B1099="","",MONTH(B1099))</f>
        <v/>
      </c>
      <c r="H1099" s="36">
        <f>IF(B1099="","",YEAR(B1099))</f>
        <v/>
      </c>
      <c r="I1099" s="37">
        <f>IF(D1099="","",IFERROR(INDEX(Listas!$B$2:$B$18,MATCH(D1099,Listas!$A$2:$A$18,0)),"Revisar"))</f>
        <v/>
      </c>
      <c r="J1099" s="37">
        <f>IF(D1099="","",IFERROR(INDEX(Listas!$C$2:$C$18,MATCH(D1099,Listas!$A$2:$A$18,0))&amp;"",""))</f>
        <v/>
      </c>
      <c r="K1099" s="8" t="n"/>
      <c r="L1099" s="1" t="n"/>
    </row>
    <row r="1100">
      <c r="A1100" s="5" t="n"/>
      <c r="B1100" s="38"/>
      <c r="C1100" s="39"/>
      <c r="D1100" s="39"/>
      <c r="E1100" s="40"/>
      <c r="F1100" s="41"/>
      <c r="G1100" s="42">
        <f>IF(B1100="","",MONTH(B1100))</f>
        <v/>
      </c>
      <c r="H1100" s="42">
        <f>IF(B1100="","",YEAR(B1100))</f>
        <v/>
      </c>
      <c r="I1100" s="43">
        <f>IF(D1100="","",IFERROR(INDEX(Listas!$B$2:$B$18,MATCH(D1100,Listas!$A$2:$A$18,0)),"Revisar"))</f>
        <v/>
      </c>
      <c r="J1100" s="43">
        <f>IF(D1100="","",IFERROR(INDEX(Listas!$C$2:$C$18,MATCH(D1100,Listas!$A$2:$A$18,0))&amp;"",""))</f>
        <v/>
      </c>
      <c r="K1100" s="8" t="n"/>
      <c r="L1100" s="1" t="n"/>
    </row>
    <row r="1101">
      <c r="A1101" s="5" t="n"/>
      <c r="B1101" s="32"/>
      <c r="C1101" s="33"/>
      <c r="D1101" s="33"/>
      <c r="E1101" s="34"/>
      <c r="F1101" s="35"/>
      <c r="G1101" s="36">
        <f>IF(B1101="","",MONTH(B1101))</f>
        <v/>
      </c>
      <c r="H1101" s="36">
        <f>IF(B1101="","",YEAR(B1101))</f>
        <v/>
      </c>
      <c r="I1101" s="37">
        <f>IF(D1101="","",IFERROR(INDEX(Listas!$B$2:$B$18,MATCH(D1101,Listas!$A$2:$A$18,0)),"Revisar"))</f>
        <v/>
      </c>
      <c r="J1101" s="37">
        <f>IF(D1101="","",IFERROR(INDEX(Listas!$C$2:$C$18,MATCH(D1101,Listas!$A$2:$A$18,0))&amp;"",""))</f>
        <v/>
      </c>
      <c r="K1101" s="8" t="n"/>
      <c r="L1101" s="1" t="n"/>
    </row>
    <row r="1102">
      <c r="A1102" s="5" t="n"/>
      <c r="B1102" s="38"/>
      <c r="C1102" s="39"/>
      <c r="D1102" s="39"/>
      <c r="E1102" s="40"/>
      <c r="F1102" s="41"/>
      <c r="G1102" s="42">
        <f>IF(B1102="","",MONTH(B1102))</f>
        <v/>
      </c>
      <c r="H1102" s="42">
        <f>IF(B1102="","",YEAR(B1102))</f>
        <v/>
      </c>
      <c r="I1102" s="43">
        <f>IF(D1102="","",IFERROR(INDEX(Listas!$B$2:$B$18,MATCH(D1102,Listas!$A$2:$A$18,0)),"Revisar"))</f>
        <v/>
      </c>
      <c r="J1102" s="43">
        <f>IF(D1102="","",IFERROR(INDEX(Listas!$C$2:$C$18,MATCH(D1102,Listas!$A$2:$A$18,0))&amp;"",""))</f>
        <v/>
      </c>
      <c r="K1102" s="8" t="n"/>
      <c r="L1102" s="1" t="n"/>
    </row>
    <row r="1103">
      <c r="A1103" s="5" t="n"/>
      <c r="B1103" s="32"/>
      <c r="C1103" s="33"/>
      <c r="D1103" s="33"/>
      <c r="E1103" s="34"/>
      <c r="F1103" s="35"/>
      <c r="G1103" s="36">
        <f>IF(B1103="","",MONTH(B1103))</f>
        <v/>
      </c>
      <c r="H1103" s="36">
        <f>IF(B1103="","",YEAR(B1103))</f>
        <v/>
      </c>
      <c r="I1103" s="37">
        <f>IF(D1103="","",IFERROR(INDEX(Listas!$B$2:$B$18,MATCH(D1103,Listas!$A$2:$A$18,0)),"Revisar"))</f>
        <v/>
      </c>
      <c r="J1103" s="37">
        <f>IF(D1103="","",IFERROR(INDEX(Listas!$C$2:$C$18,MATCH(D1103,Listas!$A$2:$A$18,0))&amp;"",""))</f>
        <v/>
      </c>
      <c r="K1103" s="8" t="n"/>
      <c r="L1103" s="1" t="n"/>
    </row>
    <row r="1104">
      <c r="A1104" s="5" t="n"/>
      <c r="B1104" s="38"/>
      <c r="C1104" s="39"/>
      <c r="D1104" s="39"/>
      <c r="E1104" s="40"/>
      <c r="F1104" s="41"/>
      <c r="G1104" s="42">
        <f>IF(B1104="","",MONTH(B1104))</f>
        <v/>
      </c>
      <c r="H1104" s="42">
        <f>IF(B1104="","",YEAR(B1104))</f>
        <v/>
      </c>
      <c r="I1104" s="43">
        <f>IF(D1104="","",IFERROR(INDEX(Listas!$B$2:$B$18,MATCH(D1104,Listas!$A$2:$A$18,0)),"Revisar"))</f>
        <v/>
      </c>
      <c r="J1104" s="43">
        <f>IF(D1104="","",IFERROR(INDEX(Listas!$C$2:$C$18,MATCH(D1104,Listas!$A$2:$A$18,0))&amp;"",""))</f>
        <v/>
      </c>
      <c r="K1104" s="8" t="n"/>
      <c r="L1104" s="1" t="n"/>
    </row>
    <row r="1105">
      <c r="A1105" s="5" t="n"/>
      <c r="B1105" s="32"/>
      <c r="C1105" s="33"/>
      <c r="D1105" s="33"/>
      <c r="E1105" s="34"/>
      <c r="F1105" s="35"/>
      <c r="G1105" s="36">
        <f>IF(B1105="","",MONTH(B1105))</f>
        <v/>
      </c>
      <c r="H1105" s="36">
        <f>IF(B1105="","",YEAR(B1105))</f>
        <v/>
      </c>
      <c r="I1105" s="37">
        <f>IF(D1105="","",IFERROR(INDEX(Listas!$B$2:$B$18,MATCH(D1105,Listas!$A$2:$A$18,0)),"Revisar"))</f>
        <v/>
      </c>
      <c r="J1105" s="37">
        <f>IF(D1105="","",IFERROR(INDEX(Listas!$C$2:$C$18,MATCH(D1105,Listas!$A$2:$A$18,0))&amp;"",""))</f>
        <v/>
      </c>
      <c r="K1105" s="8" t="n"/>
      <c r="L1105" s="1" t="n"/>
    </row>
    <row r="1106">
      <c r="A1106" s="5" t="n"/>
      <c r="B1106" s="38"/>
      <c r="C1106" s="39"/>
      <c r="D1106" s="39"/>
      <c r="E1106" s="40"/>
      <c r="F1106" s="41"/>
      <c r="G1106" s="42">
        <f>IF(B1106="","",MONTH(B1106))</f>
        <v/>
      </c>
      <c r="H1106" s="42">
        <f>IF(B1106="","",YEAR(B1106))</f>
        <v/>
      </c>
      <c r="I1106" s="43">
        <f>IF(D1106="","",IFERROR(INDEX(Listas!$B$2:$B$18,MATCH(D1106,Listas!$A$2:$A$18,0)),"Revisar"))</f>
        <v/>
      </c>
      <c r="J1106" s="43">
        <f>IF(D1106="","",IFERROR(INDEX(Listas!$C$2:$C$18,MATCH(D1106,Listas!$A$2:$A$18,0))&amp;"",""))</f>
        <v/>
      </c>
      <c r="K1106" s="8" t="n"/>
      <c r="L1106" s="1" t="n"/>
    </row>
    <row r="1107">
      <c r="A1107" s="5" t="n"/>
      <c r="B1107" s="32"/>
      <c r="C1107" s="33"/>
      <c r="D1107" s="33"/>
      <c r="E1107" s="34"/>
      <c r="F1107" s="35"/>
      <c r="G1107" s="36">
        <f>IF(B1107="","",MONTH(B1107))</f>
        <v/>
      </c>
      <c r="H1107" s="36">
        <f>IF(B1107="","",YEAR(B1107))</f>
        <v/>
      </c>
      <c r="I1107" s="37">
        <f>IF(D1107="","",IFERROR(INDEX(Listas!$B$2:$B$18,MATCH(D1107,Listas!$A$2:$A$18,0)),"Revisar"))</f>
        <v/>
      </c>
      <c r="J1107" s="37">
        <f>IF(D1107="","",IFERROR(INDEX(Listas!$C$2:$C$18,MATCH(D1107,Listas!$A$2:$A$18,0))&amp;"",""))</f>
        <v/>
      </c>
      <c r="K1107" s="8" t="n"/>
      <c r="L1107" s="1" t="n"/>
    </row>
    <row r="1108">
      <c r="A1108" s="5" t="n"/>
      <c r="B1108" s="38"/>
      <c r="C1108" s="39"/>
      <c r="D1108" s="39"/>
      <c r="E1108" s="40"/>
      <c r="F1108" s="41"/>
      <c r="G1108" s="42">
        <f>IF(B1108="","",MONTH(B1108))</f>
        <v/>
      </c>
      <c r="H1108" s="42">
        <f>IF(B1108="","",YEAR(B1108))</f>
        <v/>
      </c>
      <c r="I1108" s="43">
        <f>IF(D1108="","",IFERROR(INDEX(Listas!$B$2:$B$18,MATCH(D1108,Listas!$A$2:$A$18,0)),"Revisar"))</f>
        <v/>
      </c>
      <c r="J1108" s="43">
        <f>IF(D1108="","",IFERROR(INDEX(Listas!$C$2:$C$18,MATCH(D1108,Listas!$A$2:$A$18,0))&amp;"",""))</f>
        <v/>
      </c>
      <c r="K1108" s="8" t="n"/>
      <c r="L1108" s="1" t="n"/>
    </row>
    <row r="1109">
      <c r="A1109" s="5" t="n"/>
      <c r="B1109" s="32"/>
      <c r="C1109" s="33"/>
      <c r="D1109" s="33"/>
      <c r="E1109" s="34"/>
      <c r="F1109" s="35"/>
      <c r="G1109" s="36">
        <f>IF(B1109="","",MONTH(B1109))</f>
        <v/>
      </c>
      <c r="H1109" s="36">
        <f>IF(B1109="","",YEAR(B1109))</f>
        <v/>
      </c>
      <c r="I1109" s="37">
        <f>IF(D1109="","",IFERROR(INDEX(Listas!$B$2:$B$18,MATCH(D1109,Listas!$A$2:$A$18,0)),"Revisar"))</f>
        <v/>
      </c>
      <c r="J1109" s="37">
        <f>IF(D1109="","",IFERROR(INDEX(Listas!$C$2:$C$18,MATCH(D1109,Listas!$A$2:$A$18,0))&amp;"",""))</f>
        <v/>
      </c>
      <c r="K1109" s="8" t="n"/>
      <c r="L1109" s="1" t="n"/>
    </row>
    <row r="1110">
      <c r="A1110" s="5" t="n"/>
      <c r="B1110" s="38"/>
      <c r="C1110" s="39"/>
      <c r="D1110" s="39"/>
      <c r="E1110" s="40"/>
      <c r="F1110" s="41"/>
      <c r="G1110" s="42">
        <f>IF(B1110="","",MONTH(B1110))</f>
        <v/>
      </c>
      <c r="H1110" s="42">
        <f>IF(B1110="","",YEAR(B1110))</f>
        <v/>
      </c>
      <c r="I1110" s="43">
        <f>IF(D1110="","",IFERROR(INDEX(Listas!$B$2:$B$18,MATCH(D1110,Listas!$A$2:$A$18,0)),"Revisar"))</f>
        <v/>
      </c>
      <c r="J1110" s="43">
        <f>IF(D1110="","",IFERROR(INDEX(Listas!$C$2:$C$18,MATCH(D1110,Listas!$A$2:$A$18,0))&amp;"",""))</f>
        <v/>
      </c>
      <c r="K1110" s="8" t="n"/>
      <c r="L1110" s="1" t="n"/>
    </row>
    <row r="1111">
      <c r="A1111" s="5" t="n"/>
      <c r="B1111" s="32"/>
      <c r="C1111" s="33"/>
      <c r="D1111" s="33"/>
      <c r="E1111" s="34"/>
      <c r="F1111" s="35"/>
      <c r="G1111" s="36">
        <f>IF(B1111="","",MONTH(B1111))</f>
        <v/>
      </c>
      <c r="H1111" s="36">
        <f>IF(B1111="","",YEAR(B1111))</f>
        <v/>
      </c>
      <c r="I1111" s="37">
        <f>IF(D1111="","",IFERROR(INDEX(Listas!$B$2:$B$18,MATCH(D1111,Listas!$A$2:$A$18,0)),"Revisar"))</f>
        <v/>
      </c>
      <c r="J1111" s="37">
        <f>IF(D1111="","",IFERROR(INDEX(Listas!$C$2:$C$18,MATCH(D1111,Listas!$A$2:$A$18,0))&amp;"",""))</f>
        <v/>
      </c>
      <c r="K1111" s="8" t="n"/>
      <c r="L1111" s="1" t="n"/>
    </row>
    <row r="1112">
      <c r="A1112" s="5" t="n"/>
      <c r="B1112" s="38"/>
      <c r="C1112" s="39"/>
      <c r="D1112" s="39"/>
      <c r="E1112" s="40"/>
      <c r="F1112" s="41"/>
      <c r="G1112" s="42">
        <f>IF(B1112="","",MONTH(B1112))</f>
        <v/>
      </c>
      <c r="H1112" s="42">
        <f>IF(B1112="","",YEAR(B1112))</f>
        <v/>
      </c>
      <c r="I1112" s="43">
        <f>IF(D1112="","",IFERROR(INDEX(Listas!$B$2:$B$18,MATCH(D1112,Listas!$A$2:$A$18,0)),"Revisar"))</f>
        <v/>
      </c>
      <c r="J1112" s="43">
        <f>IF(D1112="","",IFERROR(INDEX(Listas!$C$2:$C$18,MATCH(D1112,Listas!$A$2:$A$18,0))&amp;"",""))</f>
        <v/>
      </c>
      <c r="K1112" s="8" t="n"/>
      <c r="L1112" s="1" t="n"/>
    </row>
    <row r="1113">
      <c r="A1113" s="5" t="n"/>
      <c r="B1113" s="32"/>
      <c r="C1113" s="33"/>
      <c r="D1113" s="33"/>
      <c r="E1113" s="34"/>
      <c r="F1113" s="35"/>
      <c r="G1113" s="36">
        <f>IF(B1113="","",MONTH(B1113))</f>
        <v/>
      </c>
      <c r="H1113" s="36">
        <f>IF(B1113="","",YEAR(B1113))</f>
        <v/>
      </c>
      <c r="I1113" s="37">
        <f>IF(D1113="","",IFERROR(INDEX(Listas!$B$2:$B$18,MATCH(D1113,Listas!$A$2:$A$18,0)),"Revisar"))</f>
        <v/>
      </c>
      <c r="J1113" s="37">
        <f>IF(D1113="","",IFERROR(INDEX(Listas!$C$2:$C$18,MATCH(D1113,Listas!$A$2:$A$18,0))&amp;"",""))</f>
        <v/>
      </c>
      <c r="K1113" s="8" t="n"/>
      <c r="L1113" s="1" t="n"/>
    </row>
    <row r="1114">
      <c r="A1114" s="5" t="n"/>
      <c r="B1114" s="38"/>
      <c r="C1114" s="39"/>
      <c r="D1114" s="39"/>
      <c r="E1114" s="40"/>
      <c r="F1114" s="41"/>
      <c r="G1114" s="42">
        <f>IF(B1114="","",MONTH(B1114))</f>
        <v/>
      </c>
      <c r="H1114" s="42">
        <f>IF(B1114="","",YEAR(B1114))</f>
        <v/>
      </c>
      <c r="I1114" s="43">
        <f>IF(D1114="","",IFERROR(INDEX(Listas!$B$2:$B$18,MATCH(D1114,Listas!$A$2:$A$18,0)),"Revisar"))</f>
        <v/>
      </c>
      <c r="J1114" s="43">
        <f>IF(D1114="","",IFERROR(INDEX(Listas!$C$2:$C$18,MATCH(D1114,Listas!$A$2:$A$18,0))&amp;"",""))</f>
        <v/>
      </c>
      <c r="K1114" s="8" t="n"/>
      <c r="L1114" s="1" t="n"/>
    </row>
    <row r="1115">
      <c r="A1115" s="5" t="n"/>
      <c r="B1115" s="32"/>
      <c r="C1115" s="33"/>
      <c r="D1115" s="33"/>
      <c r="E1115" s="34"/>
      <c r="F1115" s="35"/>
      <c r="G1115" s="36">
        <f>IF(B1115="","",MONTH(B1115))</f>
        <v/>
      </c>
      <c r="H1115" s="36">
        <f>IF(B1115="","",YEAR(B1115))</f>
        <v/>
      </c>
      <c r="I1115" s="37">
        <f>IF(D1115="","",IFERROR(INDEX(Listas!$B$2:$B$18,MATCH(D1115,Listas!$A$2:$A$18,0)),"Revisar"))</f>
        <v/>
      </c>
      <c r="J1115" s="37">
        <f>IF(D1115="","",IFERROR(INDEX(Listas!$C$2:$C$18,MATCH(D1115,Listas!$A$2:$A$18,0))&amp;"",""))</f>
        <v/>
      </c>
      <c r="K1115" s="8" t="n"/>
      <c r="L1115" s="1" t="n"/>
    </row>
    <row r="1116">
      <c r="A1116" s="5" t="n"/>
      <c r="B1116" s="38"/>
      <c r="C1116" s="39"/>
      <c r="D1116" s="39"/>
      <c r="E1116" s="40"/>
      <c r="F1116" s="41"/>
      <c r="G1116" s="42">
        <f>IF(B1116="","",MONTH(B1116))</f>
        <v/>
      </c>
      <c r="H1116" s="42">
        <f>IF(B1116="","",YEAR(B1116))</f>
        <v/>
      </c>
      <c r="I1116" s="43">
        <f>IF(D1116="","",IFERROR(INDEX(Listas!$B$2:$B$18,MATCH(D1116,Listas!$A$2:$A$18,0)),"Revisar"))</f>
        <v/>
      </c>
      <c r="J1116" s="43">
        <f>IF(D1116="","",IFERROR(INDEX(Listas!$C$2:$C$18,MATCH(D1116,Listas!$A$2:$A$18,0))&amp;"",""))</f>
        <v/>
      </c>
      <c r="K1116" s="8" t="n"/>
      <c r="L1116" s="1" t="n"/>
    </row>
    <row r="1117">
      <c r="A1117" s="5" t="n"/>
      <c r="B1117" s="32"/>
      <c r="C1117" s="33"/>
      <c r="D1117" s="33"/>
      <c r="E1117" s="34"/>
      <c r="F1117" s="35"/>
      <c r="G1117" s="36">
        <f>IF(B1117="","",MONTH(B1117))</f>
        <v/>
      </c>
      <c r="H1117" s="36">
        <f>IF(B1117="","",YEAR(B1117))</f>
        <v/>
      </c>
      <c r="I1117" s="37">
        <f>IF(D1117="","",IFERROR(INDEX(Listas!$B$2:$B$18,MATCH(D1117,Listas!$A$2:$A$18,0)),"Revisar"))</f>
        <v/>
      </c>
      <c r="J1117" s="37">
        <f>IF(D1117="","",IFERROR(INDEX(Listas!$C$2:$C$18,MATCH(D1117,Listas!$A$2:$A$18,0))&amp;"",""))</f>
        <v/>
      </c>
      <c r="K1117" s="8" t="n"/>
      <c r="L1117" s="1" t="n"/>
    </row>
    <row r="1118">
      <c r="A1118" s="5" t="n"/>
      <c r="B1118" s="38"/>
      <c r="C1118" s="39"/>
      <c r="D1118" s="39"/>
      <c r="E1118" s="40"/>
      <c r="F1118" s="41"/>
      <c r="G1118" s="42">
        <f>IF(B1118="","",MONTH(B1118))</f>
        <v/>
      </c>
      <c r="H1118" s="42">
        <f>IF(B1118="","",YEAR(B1118))</f>
        <v/>
      </c>
      <c r="I1118" s="43">
        <f>IF(D1118="","",IFERROR(INDEX(Listas!$B$2:$B$18,MATCH(D1118,Listas!$A$2:$A$18,0)),"Revisar"))</f>
        <v/>
      </c>
      <c r="J1118" s="43">
        <f>IF(D1118="","",IFERROR(INDEX(Listas!$C$2:$C$18,MATCH(D1118,Listas!$A$2:$A$18,0))&amp;"",""))</f>
        <v/>
      </c>
      <c r="K1118" s="8" t="n"/>
      <c r="L1118" s="1" t="n"/>
    </row>
    <row r="1119">
      <c r="A1119" s="5" t="n"/>
      <c r="B1119" s="32"/>
      <c r="C1119" s="33"/>
      <c r="D1119" s="33"/>
      <c r="E1119" s="34"/>
      <c r="F1119" s="35"/>
      <c r="G1119" s="36">
        <f>IF(B1119="","",MONTH(B1119))</f>
        <v/>
      </c>
      <c r="H1119" s="36">
        <f>IF(B1119="","",YEAR(B1119))</f>
        <v/>
      </c>
      <c r="I1119" s="37">
        <f>IF(D1119="","",IFERROR(INDEX(Listas!$B$2:$B$18,MATCH(D1119,Listas!$A$2:$A$18,0)),"Revisar"))</f>
        <v/>
      </c>
      <c r="J1119" s="37">
        <f>IF(D1119="","",IFERROR(INDEX(Listas!$C$2:$C$18,MATCH(D1119,Listas!$A$2:$A$18,0))&amp;"",""))</f>
        <v/>
      </c>
      <c r="K1119" s="8" t="n"/>
      <c r="L1119" s="1" t="n"/>
    </row>
    <row r="1120">
      <c r="A1120" s="5" t="n"/>
      <c r="B1120" s="38"/>
      <c r="C1120" s="39"/>
      <c r="D1120" s="39"/>
      <c r="E1120" s="40"/>
      <c r="F1120" s="41"/>
      <c r="G1120" s="42">
        <f>IF(B1120="","",MONTH(B1120))</f>
        <v/>
      </c>
      <c r="H1120" s="42">
        <f>IF(B1120="","",YEAR(B1120))</f>
        <v/>
      </c>
      <c r="I1120" s="43">
        <f>IF(D1120="","",IFERROR(INDEX(Listas!$B$2:$B$18,MATCH(D1120,Listas!$A$2:$A$18,0)),"Revisar"))</f>
        <v/>
      </c>
      <c r="J1120" s="43">
        <f>IF(D1120="","",IFERROR(INDEX(Listas!$C$2:$C$18,MATCH(D1120,Listas!$A$2:$A$18,0))&amp;"",""))</f>
        <v/>
      </c>
      <c r="K1120" s="8" t="n"/>
      <c r="L1120" s="1" t="n"/>
    </row>
    <row r="1121">
      <c r="A1121" s="5" t="n"/>
      <c r="B1121" s="32"/>
      <c r="C1121" s="33"/>
      <c r="D1121" s="33"/>
      <c r="E1121" s="34"/>
      <c r="F1121" s="35"/>
      <c r="G1121" s="36">
        <f>IF(B1121="","",MONTH(B1121))</f>
        <v/>
      </c>
      <c r="H1121" s="36">
        <f>IF(B1121="","",YEAR(B1121))</f>
        <v/>
      </c>
      <c r="I1121" s="37">
        <f>IF(D1121="","",IFERROR(INDEX(Listas!$B$2:$B$18,MATCH(D1121,Listas!$A$2:$A$18,0)),"Revisar"))</f>
        <v/>
      </c>
      <c r="J1121" s="37">
        <f>IF(D1121="","",IFERROR(INDEX(Listas!$C$2:$C$18,MATCH(D1121,Listas!$A$2:$A$18,0))&amp;"",""))</f>
        <v/>
      </c>
      <c r="K1121" s="8" t="n"/>
      <c r="L1121" s="1" t="n"/>
    </row>
    <row r="1122">
      <c r="A1122" s="5" t="n"/>
      <c r="B1122" s="38"/>
      <c r="C1122" s="39"/>
      <c r="D1122" s="39"/>
      <c r="E1122" s="40"/>
      <c r="F1122" s="41"/>
      <c r="G1122" s="42">
        <f>IF(B1122="","",MONTH(B1122))</f>
        <v/>
      </c>
      <c r="H1122" s="42">
        <f>IF(B1122="","",YEAR(B1122))</f>
        <v/>
      </c>
      <c r="I1122" s="43">
        <f>IF(D1122="","",IFERROR(INDEX(Listas!$B$2:$B$18,MATCH(D1122,Listas!$A$2:$A$18,0)),"Revisar"))</f>
        <v/>
      </c>
      <c r="J1122" s="43">
        <f>IF(D1122="","",IFERROR(INDEX(Listas!$C$2:$C$18,MATCH(D1122,Listas!$A$2:$A$18,0))&amp;"",""))</f>
        <v/>
      </c>
      <c r="K1122" s="8" t="n"/>
      <c r="L1122" s="1" t="n"/>
    </row>
    <row r="1123">
      <c r="A1123" s="5" t="n"/>
      <c r="B1123" s="32"/>
      <c r="C1123" s="33"/>
      <c r="D1123" s="33"/>
      <c r="E1123" s="34"/>
      <c r="F1123" s="35"/>
      <c r="G1123" s="36">
        <f>IF(B1123="","",MONTH(B1123))</f>
        <v/>
      </c>
      <c r="H1123" s="36">
        <f>IF(B1123="","",YEAR(B1123))</f>
        <v/>
      </c>
      <c r="I1123" s="37">
        <f>IF(D1123="","",IFERROR(INDEX(Listas!$B$2:$B$18,MATCH(D1123,Listas!$A$2:$A$18,0)),"Revisar"))</f>
        <v/>
      </c>
      <c r="J1123" s="37">
        <f>IF(D1123="","",IFERROR(INDEX(Listas!$C$2:$C$18,MATCH(D1123,Listas!$A$2:$A$18,0))&amp;"",""))</f>
        <v/>
      </c>
      <c r="K1123" s="8" t="n"/>
      <c r="L1123" s="1" t="n"/>
    </row>
    <row r="1124">
      <c r="A1124" s="5" t="n"/>
      <c r="B1124" s="38"/>
      <c r="C1124" s="39"/>
      <c r="D1124" s="39"/>
      <c r="E1124" s="40"/>
      <c r="F1124" s="41"/>
      <c r="G1124" s="42">
        <f>IF(B1124="","",MONTH(B1124))</f>
        <v/>
      </c>
      <c r="H1124" s="42">
        <f>IF(B1124="","",YEAR(B1124))</f>
        <v/>
      </c>
      <c r="I1124" s="43">
        <f>IF(D1124="","",IFERROR(INDEX(Listas!$B$2:$B$18,MATCH(D1124,Listas!$A$2:$A$18,0)),"Revisar"))</f>
        <v/>
      </c>
      <c r="J1124" s="43">
        <f>IF(D1124="","",IFERROR(INDEX(Listas!$C$2:$C$18,MATCH(D1124,Listas!$A$2:$A$18,0))&amp;"",""))</f>
        <v/>
      </c>
      <c r="K1124" s="8" t="n"/>
      <c r="L1124" s="1" t="n"/>
    </row>
    <row r="1125">
      <c r="A1125" s="5" t="n"/>
      <c r="B1125" s="32"/>
      <c r="C1125" s="33"/>
      <c r="D1125" s="33"/>
      <c r="E1125" s="34"/>
      <c r="F1125" s="35"/>
      <c r="G1125" s="36">
        <f>IF(B1125="","",MONTH(B1125))</f>
        <v/>
      </c>
      <c r="H1125" s="36">
        <f>IF(B1125="","",YEAR(B1125))</f>
        <v/>
      </c>
      <c r="I1125" s="37">
        <f>IF(D1125="","",IFERROR(INDEX(Listas!$B$2:$B$18,MATCH(D1125,Listas!$A$2:$A$18,0)),"Revisar"))</f>
        <v/>
      </c>
      <c r="J1125" s="37">
        <f>IF(D1125="","",IFERROR(INDEX(Listas!$C$2:$C$18,MATCH(D1125,Listas!$A$2:$A$18,0))&amp;"",""))</f>
        <v/>
      </c>
      <c r="K1125" s="8" t="n"/>
      <c r="L1125" s="1" t="n"/>
    </row>
    <row r="1126">
      <c r="A1126" s="5" t="n"/>
      <c r="B1126" s="38"/>
      <c r="C1126" s="39"/>
      <c r="D1126" s="39"/>
      <c r="E1126" s="40"/>
      <c r="F1126" s="41"/>
      <c r="G1126" s="42">
        <f>IF(B1126="","",MONTH(B1126))</f>
        <v/>
      </c>
      <c r="H1126" s="42">
        <f>IF(B1126="","",YEAR(B1126))</f>
        <v/>
      </c>
      <c r="I1126" s="43">
        <f>IF(D1126="","",IFERROR(INDEX(Listas!$B$2:$B$18,MATCH(D1126,Listas!$A$2:$A$18,0)),"Revisar"))</f>
        <v/>
      </c>
      <c r="J1126" s="43">
        <f>IF(D1126="","",IFERROR(INDEX(Listas!$C$2:$C$18,MATCH(D1126,Listas!$A$2:$A$18,0))&amp;"",""))</f>
        <v/>
      </c>
      <c r="K1126" s="8" t="n"/>
      <c r="L1126" s="1" t="n"/>
    </row>
    <row r="1127">
      <c r="A1127" s="5" t="n"/>
      <c r="B1127" s="32"/>
      <c r="C1127" s="33"/>
      <c r="D1127" s="33"/>
      <c r="E1127" s="34"/>
      <c r="F1127" s="35"/>
      <c r="G1127" s="36">
        <f>IF(B1127="","",MONTH(B1127))</f>
        <v/>
      </c>
      <c r="H1127" s="36">
        <f>IF(B1127="","",YEAR(B1127))</f>
        <v/>
      </c>
      <c r="I1127" s="37">
        <f>IF(D1127="","",IFERROR(INDEX(Listas!$B$2:$B$18,MATCH(D1127,Listas!$A$2:$A$18,0)),"Revisar"))</f>
        <v/>
      </c>
      <c r="J1127" s="37">
        <f>IF(D1127="","",IFERROR(INDEX(Listas!$C$2:$C$18,MATCH(D1127,Listas!$A$2:$A$18,0))&amp;"",""))</f>
        <v/>
      </c>
      <c r="K1127" s="8" t="n"/>
      <c r="L1127" s="1" t="n"/>
    </row>
    <row r="1128">
      <c r="A1128" s="5" t="n"/>
      <c r="B1128" s="38"/>
      <c r="C1128" s="39"/>
      <c r="D1128" s="39"/>
      <c r="E1128" s="40"/>
      <c r="F1128" s="41"/>
      <c r="G1128" s="42">
        <f>IF(B1128="","",MONTH(B1128))</f>
        <v/>
      </c>
      <c r="H1128" s="42">
        <f>IF(B1128="","",YEAR(B1128))</f>
        <v/>
      </c>
      <c r="I1128" s="43">
        <f>IF(D1128="","",IFERROR(INDEX(Listas!$B$2:$B$18,MATCH(D1128,Listas!$A$2:$A$18,0)),"Revisar"))</f>
        <v/>
      </c>
      <c r="J1128" s="43">
        <f>IF(D1128="","",IFERROR(INDEX(Listas!$C$2:$C$18,MATCH(D1128,Listas!$A$2:$A$18,0))&amp;"",""))</f>
        <v/>
      </c>
      <c r="K1128" s="8" t="n"/>
      <c r="L1128" s="1" t="n"/>
    </row>
    <row r="1129">
      <c r="A1129" s="5" t="n"/>
      <c r="B1129" s="32"/>
      <c r="C1129" s="33"/>
      <c r="D1129" s="33"/>
      <c r="E1129" s="34"/>
      <c r="F1129" s="35"/>
      <c r="G1129" s="36">
        <f>IF(B1129="","",MONTH(B1129))</f>
        <v/>
      </c>
      <c r="H1129" s="36">
        <f>IF(B1129="","",YEAR(B1129))</f>
        <v/>
      </c>
      <c r="I1129" s="37">
        <f>IF(D1129="","",IFERROR(INDEX(Listas!$B$2:$B$18,MATCH(D1129,Listas!$A$2:$A$18,0)),"Revisar"))</f>
        <v/>
      </c>
      <c r="J1129" s="37">
        <f>IF(D1129="","",IFERROR(INDEX(Listas!$C$2:$C$18,MATCH(D1129,Listas!$A$2:$A$18,0))&amp;"",""))</f>
        <v/>
      </c>
      <c r="K1129" s="8" t="n"/>
      <c r="L1129" s="1" t="n"/>
    </row>
    <row r="1130">
      <c r="A1130" s="5" t="n"/>
      <c r="B1130" s="38"/>
      <c r="C1130" s="39"/>
      <c r="D1130" s="39"/>
      <c r="E1130" s="40"/>
      <c r="F1130" s="41"/>
      <c r="G1130" s="42">
        <f>IF(B1130="","",MONTH(B1130))</f>
        <v/>
      </c>
      <c r="H1130" s="42">
        <f>IF(B1130="","",YEAR(B1130))</f>
        <v/>
      </c>
      <c r="I1130" s="43">
        <f>IF(D1130="","",IFERROR(INDEX(Listas!$B$2:$B$18,MATCH(D1130,Listas!$A$2:$A$18,0)),"Revisar"))</f>
        <v/>
      </c>
      <c r="J1130" s="43">
        <f>IF(D1130="","",IFERROR(INDEX(Listas!$C$2:$C$18,MATCH(D1130,Listas!$A$2:$A$18,0))&amp;"",""))</f>
        <v/>
      </c>
      <c r="K1130" s="8" t="n"/>
      <c r="L1130" s="1" t="n"/>
    </row>
    <row r="1131">
      <c r="A1131" s="5" t="n"/>
      <c r="B1131" s="32"/>
      <c r="C1131" s="33"/>
      <c r="D1131" s="33"/>
      <c r="E1131" s="34"/>
      <c r="F1131" s="35"/>
      <c r="G1131" s="36">
        <f>IF(B1131="","",MONTH(B1131))</f>
        <v/>
      </c>
      <c r="H1131" s="36">
        <f>IF(B1131="","",YEAR(B1131))</f>
        <v/>
      </c>
      <c r="I1131" s="37">
        <f>IF(D1131="","",IFERROR(INDEX(Listas!$B$2:$B$18,MATCH(D1131,Listas!$A$2:$A$18,0)),"Revisar"))</f>
        <v/>
      </c>
      <c r="J1131" s="37">
        <f>IF(D1131="","",IFERROR(INDEX(Listas!$C$2:$C$18,MATCH(D1131,Listas!$A$2:$A$18,0))&amp;"",""))</f>
        <v/>
      </c>
      <c r="K1131" s="8" t="n"/>
      <c r="L1131" s="1" t="n"/>
    </row>
    <row r="1132">
      <c r="A1132" s="5" t="n"/>
      <c r="B1132" s="38"/>
      <c r="C1132" s="39"/>
      <c r="D1132" s="39"/>
      <c r="E1132" s="40"/>
      <c r="F1132" s="41"/>
      <c r="G1132" s="42">
        <f>IF(B1132="","",MONTH(B1132))</f>
        <v/>
      </c>
      <c r="H1132" s="42">
        <f>IF(B1132="","",YEAR(B1132))</f>
        <v/>
      </c>
      <c r="I1132" s="43">
        <f>IF(D1132="","",IFERROR(INDEX(Listas!$B$2:$B$18,MATCH(D1132,Listas!$A$2:$A$18,0)),"Revisar"))</f>
        <v/>
      </c>
      <c r="J1132" s="43">
        <f>IF(D1132="","",IFERROR(INDEX(Listas!$C$2:$C$18,MATCH(D1132,Listas!$A$2:$A$18,0))&amp;"",""))</f>
        <v/>
      </c>
      <c r="K1132" s="8" t="n"/>
      <c r="L1132" s="1" t="n"/>
    </row>
    <row r="1133">
      <c r="A1133" s="5" t="n"/>
      <c r="B1133" s="32"/>
      <c r="C1133" s="33"/>
      <c r="D1133" s="33"/>
      <c r="E1133" s="34"/>
      <c r="F1133" s="35"/>
      <c r="G1133" s="36">
        <f>IF(B1133="","",MONTH(B1133))</f>
        <v/>
      </c>
      <c r="H1133" s="36">
        <f>IF(B1133="","",YEAR(B1133))</f>
        <v/>
      </c>
      <c r="I1133" s="37">
        <f>IF(D1133="","",IFERROR(INDEX(Listas!$B$2:$B$18,MATCH(D1133,Listas!$A$2:$A$18,0)),"Revisar"))</f>
        <v/>
      </c>
      <c r="J1133" s="37">
        <f>IF(D1133="","",IFERROR(INDEX(Listas!$C$2:$C$18,MATCH(D1133,Listas!$A$2:$A$18,0))&amp;"",""))</f>
        <v/>
      </c>
      <c r="K1133" s="8" t="n"/>
      <c r="L1133" s="1" t="n"/>
    </row>
    <row r="1134">
      <c r="A1134" s="5" t="n"/>
      <c r="B1134" s="38"/>
      <c r="C1134" s="39"/>
      <c r="D1134" s="39"/>
      <c r="E1134" s="40"/>
      <c r="F1134" s="41"/>
      <c r="G1134" s="42">
        <f>IF(B1134="","",MONTH(B1134))</f>
        <v/>
      </c>
      <c r="H1134" s="42">
        <f>IF(B1134="","",YEAR(B1134))</f>
        <v/>
      </c>
      <c r="I1134" s="43">
        <f>IF(D1134="","",IFERROR(INDEX(Listas!$B$2:$B$18,MATCH(D1134,Listas!$A$2:$A$18,0)),"Revisar"))</f>
        <v/>
      </c>
      <c r="J1134" s="43">
        <f>IF(D1134="","",IFERROR(INDEX(Listas!$C$2:$C$18,MATCH(D1134,Listas!$A$2:$A$18,0))&amp;"",""))</f>
        <v/>
      </c>
      <c r="K1134" s="8" t="n"/>
      <c r="L1134" s="1" t="n"/>
    </row>
    <row r="1135">
      <c r="A1135" s="5" t="n"/>
      <c r="B1135" s="32"/>
      <c r="C1135" s="33"/>
      <c r="D1135" s="33"/>
      <c r="E1135" s="34"/>
      <c r="F1135" s="35"/>
      <c r="G1135" s="36">
        <f>IF(B1135="","",MONTH(B1135))</f>
        <v/>
      </c>
      <c r="H1135" s="36">
        <f>IF(B1135="","",YEAR(B1135))</f>
        <v/>
      </c>
      <c r="I1135" s="37">
        <f>IF(D1135="","",IFERROR(INDEX(Listas!$B$2:$B$18,MATCH(D1135,Listas!$A$2:$A$18,0)),"Revisar"))</f>
        <v/>
      </c>
      <c r="J1135" s="37">
        <f>IF(D1135="","",IFERROR(INDEX(Listas!$C$2:$C$18,MATCH(D1135,Listas!$A$2:$A$18,0))&amp;"",""))</f>
        <v/>
      </c>
      <c r="K1135" s="8" t="n"/>
      <c r="L1135" s="1" t="n"/>
    </row>
    <row r="1136">
      <c r="A1136" s="5" t="n"/>
      <c r="B1136" s="38"/>
      <c r="C1136" s="39"/>
      <c r="D1136" s="39"/>
      <c r="E1136" s="40"/>
      <c r="F1136" s="41"/>
      <c r="G1136" s="42">
        <f>IF(B1136="","",MONTH(B1136))</f>
        <v/>
      </c>
      <c r="H1136" s="42">
        <f>IF(B1136="","",YEAR(B1136))</f>
        <v/>
      </c>
      <c r="I1136" s="43">
        <f>IF(D1136="","",IFERROR(INDEX(Listas!$B$2:$B$18,MATCH(D1136,Listas!$A$2:$A$18,0)),"Revisar"))</f>
        <v/>
      </c>
      <c r="J1136" s="43">
        <f>IF(D1136="","",IFERROR(INDEX(Listas!$C$2:$C$18,MATCH(D1136,Listas!$A$2:$A$18,0))&amp;"",""))</f>
        <v/>
      </c>
      <c r="K1136" s="8" t="n"/>
      <c r="L1136" s="1" t="n"/>
    </row>
    <row r="1137">
      <c r="A1137" s="5" t="n"/>
      <c r="B1137" s="32"/>
      <c r="C1137" s="33"/>
      <c r="D1137" s="33"/>
      <c r="E1137" s="34"/>
      <c r="F1137" s="35"/>
      <c r="G1137" s="36">
        <f>IF(B1137="","",MONTH(B1137))</f>
        <v/>
      </c>
      <c r="H1137" s="36">
        <f>IF(B1137="","",YEAR(B1137))</f>
        <v/>
      </c>
      <c r="I1137" s="37">
        <f>IF(D1137="","",IFERROR(INDEX(Listas!$B$2:$B$18,MATCH(D1137,Listas!$A$2:$A$18,0)),"Revisar"))</f>
        <v/>
      </c>
      <c r="J1137" s="37">
        <f>IF(D1137="","",IFERROR(INDEX(Listas!$C$2:$C$18,MATCH(D1137,Listas!$A$2:$A$18,0))&amp;"",""))</f>
        <v/>
      </c>
      <c r="K1137" s="8" t="n"/>
      <c r="L1137" s="1" t="n"/>
    </row>
    <row r="1138">
      <c r="A1138" s="5" t="n"/>
      <c r="B1138" s="38"/>
      <c r="C1138" s="39"/>
      <c r="D1138" s="39"/>
      <c r="E1138" s="40"/>
      <c r="F1138" s="41"/>
      <c r="G1138" s="42">
        <f>IF(B1138="","",MONTH(B1138))</f>
        <v/>
      </c>
      <c r="H1138" s="42">
        <f>IF(B1138="","",YEAR(B1138))</f>
        <v/>
      </c>
      <c r="I1138" s="43">
        <f>IF(D1138="","",IFERROR(INDEX(Listas!$B$2:$B$18,MATCH(D1138,Listas!$A$2:$A$18,0)),"Revisar"))</f>
        <v/>
      </c>
      <c r="J1138" s="43">
        <f>IF(D1138="","",IFERROR(INDEX(Listas!$C$2:$C$18,MATCH(D1138,Listas!$A$2:$A$18,0))&amp;"",""))</f>
        <v/>
      </c>
      <c r="K1138" s="8" t="n"/>
      <c r="L1138" s="1" t="n"/>
    </row>
    <row r="1139">
      <c r="A1139" s="5" t="n"/>
      <c r="B1139" s="32"/>
      <c r="C1139" s="33"/>
      <c r="D1139" s="33"/>
      <c r="E1139" s="34"/>
      <c r="F1139" s="35"/>
      <c r="G1139" s="36">
        <f>IF(B1139="","",MONTH(B1139))</f>
        <v/>
      </c>
      <c r="H1139" s="36">
        <f>IF(B1139="","",YEAR(B1139))</f>
        <v/>
      </c>
      <c r="I1139" s="37">
        <f>IF(D1139="","",IFERROR(INDEX(Listas!$B$2:$B$18,MATCH(D1139,Listas!$A$2:$A$18,0)),"Revisar"))</f>
        <v/>
      </c>
      <c r="J1139" s="37">
        <f>IF(D1139="","",IFERROR(INDEX(Listas!$C$2:$C$18,MATCH(D1139,Listas!$A$2:$A$18,0))&amp;"",""))</f>
        <v/>
      </c>
      <c r="K1139" s="8" t="n"/>
      <c r="L1139" s="1" t="n"/>
    </row>
    <row r="1140">
      <c r="A1140" s="5" t="n"/>
      <c r="B1140" s="38"/>
      <c r="C1140" s="39"/>
      <c r="D1140" s="39"/>
      <c r="E1140" s="40"/>
      <c r="F1140" s="41"/>
      <c r="G1140" s="42">
        <f>IF(B1140="","",MONTH(B1140))</f>
        <v/>
      </c>
      <c r="H1140" s="42">
        <f>IF(B1140="","",YEAR(B1140))</f>
        <v/>
      </c>
      <c r="I1140" s="43">
        <f>IF(D1140="","",IFERROR(INDEX(Listas!$B$2:$B$18,MATCH(D1140,Listas!$A$2:$A$18,0)),"Revisar"))</f>
        <v/>
      </c>
      <c r="J1140" s="43">
        <f>IF(D1140="","",IFERROR(INDEX(Listas!$C$2:$C$18,MATCH(D1140,Listas!$A$2:$A$18,0))&amp;"",""))</f>
        <v/>
      </c>
      <c r="K1140" s="8" t="n"/>
      <c r="L1140" s="1" t="n"/>
    </row>
    <row r="1141">
      <c r="A1141" s="5" t="n"/>
      <c r="B1141" s="32"/>
      <c r="C1141" s="33"/>
      <c r="D1141" s="33"/>
      <c r="E1141" s="34"/>
      <c r="F1141" s="35"/>
      <c r="G1141" s="36">
        <f>IF(B1141="","",MONTH(B1141))</f>
        <v/>
      </c>
      <c r="H1141" s="36">
        <f>IF(B1141="","",YEAR(B1141))</f>
        <v/>
      </c>
      <c r="I1141" s="37">
        <f>IF(D1141="","",IFERROR(INDEX(Listas!$B$2:$B$18,MATCH(D1141,Listas!$A$2:$A$18,0)),"Revisar"))</f>
        <v/>
      </c>
      <c r="J1141" s="37">
        <f>IF(D1141="","",IFERROR(INDEX(Listas!$C$2:$C$18,MATCH(D1141,Listas!$A$2:$A$18,0))&amp;"",""))</f>
        <v/>
      </c>
      <c r="K1141" s="8" t="n"/>
      <c r="L1141" s="1" t="n"/>
    </row>
    <row r="1142">
      <c r="A1142" s="5" t="n"/>
      <c r="B1142" s="38"/>
      <c r="C1142" s="39"/>
      <c r="D1142" s="39"/>
      <c r="E1142" s="40"/>
      <c r="F1142" s="41"/>
      <c r="G1142" s="42">
        <f>IF(B1142="","",MONTH(B1142))</f>
        <v/>
      </c>
      <c r="H1142" s="42">
        <f>IF(B1142="","",YEAR(B1142))</f>
        <v/>
      </c>
      <c r="I1142" s="43">
        <f>IF(D1142="","",IFERROR(INDEX(Listas!$B$2:$B$18,MATCH(D1142,Listas!$A$2:$A$18,0)),"Revisar"))</f>
        <v/>
      </c>
      <c r="J1142" s="43">
        <f>IF(D1142="","",IFERROR(INDEX(Listas!$C$2:$C$18,MATCH(D1142,Listas!$A$2:$A$18,0))&amp;"",""))</f>
        <v/>
      </c>
      <c r="K1142" s="8" t="n"/>
      <c r="L1142" s="1" t="n"/>
    </row>
    <row r="1143">
      <c r="A1143" s="5" t="n"/>
      <c r="B1143" s="32"/>
      <c r="C1143" s="33"/>
      <c r="D1143" s="33"/>
      <c r="E1143" s="34"/>
      <c r="F1143" s="35"/>
      <c r="G1143" s="36">
        <f>IF(B1143="","",MONTH(B1143))</f>
        <v/>
      </c>
      <c r="H1143" s="36">
        <f>IF(B1143="","",YEAR(B1143))</f>
        <v/>
      </c>
      <c r="I1143" s="37">
        <f>IF(D1143="","",IFERROR(INDEX(Listas!$B$2:$B$18,MATCH(D1143,Listas!$A$2:$A$18,0)),"Revisar"))</f>
        <v/>
      </c>
      <c r="J1143" s="37">
        <f>IF(D1143="","",IFERROR(INDEX(Listas!$C$2:$C$18,MATCH(D1143,Listas!$A$2:$A$18,0))&amp;"",""))</f>
        <v/>
      </c>
      <c r="K1143" s="8" t="n"/>
      <c r="L1143" s="1" t="n"/>
    </row>
    <row r="1144">
      <c r="A1144" s="5" t="n"/>
      <c r="B1144" s="38"/>
      <c r="C1144" s="39"/>
      <c r="D1144" s="39"/>
      <c r="E1144" s="40"/>
      <c r="F1144" s="41"/>
      <c r="G1144" s="42">
        <f>IF(B1144="","",MONTH(B1144))</f>
        <v/>
      </c>
      <c r="H1144" s="42">
        <f>IF(B1144="","",YEAR(B1144))</f>
        <v/>
      </c>
      <c r="I1144" s="43">
        <f>IF(D1144="","",IFERROR(INDEX(Listas!$B$2:$B$18,MATCH(D1144,Listas!$A$2:$A$18,0)),"Revisar"))</f>
        <v/>
      </c>
      <c r="J1144" s="43">
        <f>IF(D1144="","",IFERROR(INDEX(Listas!$C$2:$C$18,MATCH(D1144,Listas!$A$2:$A$18,0))&amp;"",""))</f>
        <v/>
      </c>
      <c r="K1144" s="8" t="n"/>
      <c r="L1144" s="1" t="n"/>
    </row>
    <row r="1145">
      <c r="A1145" s="5" t="n"/>
      <c r="B1145" s="32"/>
      <c r="C1145" s="33"/>
      <c r="D1145" s="33"/>
      <c r="E1145" s="34"/>
      <c r="F1145" s="35"/>
      <c r="G1145" s="36">
        <f>IF(B1145="","",MONTH(B1145))</f>
        <v/>
      </c>
      <c r="H1145" s="36">
        <f>IF(B1145="","",YEAR(B1145))</f>
        <v/>
      </c>
      <c r="I1145" s="37">
        <f>IF(D1145="","",IFERROR(INDEX(Listas!$B$2:$B$18,MATCH(D1145,Listas!$A$2:$A$18,0)),"Revisar"))</f>
        <v/>
      </c>
      <c r="J1145" s="37">
        <f>IF(D1145="","",IFERROR(INDEX(Listas!$C$2:$C$18,MATCH(D1145,Listas!$A$2:$A$18,0))&amp;"",""))</f>
        <v/>
      </c>
      <c r="K1145" s="8" t="n"/>
      <c r="L1145" s="1" t="n"/>
    </row>
    <row r="1146">
      <c r="A1146" s="5" t="n"/>
      <c r="B1146" s="38"/>
      <c r="C1146" s="39"/>
      <c r="D1146" s="39"/>
      <c r="E1146" s="40"/>
      <c r="F1146" s="41"/>
      <c r="G1146" s="42">
        <f>IF(B1146="","",MONTH(B1146))</f>
        <v/>
      </c>
      <c r="H1146" s="42">
        <f>IF(B1146="","",YEAR(B1146))</f>
        <v/>
      </c>
      <c r="I1146" s="43">
        <f>IF(D1146="","",IFERROR(INDEX(Listas!$B$2:$B$18,MATCH(D1146,Listas!$A$2:$A$18,0)),"Revisar"))</f>
        <v/>
      </c>
      <c r="J1146" s="43">
        <f>IF(D1146="","",IFERROR(INDEX(Listas!$C$2:$C$18,MATCH(D1146,Listas!$A$2:$A$18,0))&amp;"",""))</f>
        <v/>
      </c>
      <c r="K1146" s="8" t="n"/>
      <c r="L1146" s="1" t="n"/>
    </row>
    <row r="1147">
      <c r="A1147" s="5" t="n"/>
      <c r="B1147" s="32"/>
      <c r="C1147" s="33"/>
      <c r="D1147" s="33"/>
      <c r="E1147" s="34"/>
      <c r="F1147" s="35"/>
      <c r="G1147" s="36">
        <f>IF(B1147="","",MONTH(B1147))</f>
        <v/>
      </c>
      <c r="H1147" s="36">
        <f>IF(B1147="","",YEAR(B1147))</f>
        <v/>
      </c>
      <c r="I1147" s="37">
        <f>IF(D1147="","",IFERROR(INDEX(Listas!$B$2:$B$18,MATCH(D1147,Listas!$A$2:$A$18,0)),"Revisar"))</f>
        <v/>
      </c>
      <c r="J1147" s="37">
        <f>IF(D1147="","",IFERROR(INDEX(Listas!$C$2:$C$18,MATCH(D1147,Listas!$A$2:$A$18,0))&amp;"",""))</f>
        <v/>
      </c>
      <c r="K1147" s="8" t="n"/>
      <c r="L1147" s="1" t="n"/>
    </row>
    <row r="1148">
      <c r="A1148" s="5" t="n"/>
      <c r="B1148" s="38"/>
      <c r="C1148" s="39"/>
      <c r="D1148" s="39"/>
      <c r="E1148" s="40"/>
      <c r="F1148" s="41"/>
      <c r="G1148" s="42">
        <f>IF(B1148="","",MONTH(B1148))</f>
        <v/>
      </c>
      <c r="H1148" s="42">
        <f>IF(B1148="","",YEAR(B1148))</f>
        <v/>
      </c>
      <c r="I1148" s="43">
        <f>IF(D1148="","",IFERROR(INDEX(Listas!$B$2:$B$18,MATCH(D1148,Listas!$A$2:$A$18,0)),"Revisar"))</f>
        <v/>
      </c>
      <c r="J1148" s="43">
        <f>IF(D1148="","",IFERROR(INDEX(Listas!$C$2:$C$18,MATCH(D1148,Listas!$A$2:$A$18,0))&amp;"",""))</f>
        <v/>
      </c>
      <c r="K1148" s="8" t="n"/>
      <c r="L1148" s="1" t="n"/>
    </row>
    <row r="1149">
      <c r="A1149" s="5" t="n"/>
      <c r="B1149" s="32"/>
      <c r="C1149" s="33"/>
      <c r="D1149" s="33"/>
      <c r="E1149" s="34"/>
      <c r="F1149" s="35"/>
      <c r="G1149" s="36">
        <f>IF(B1149="","",MONTH(B1149))</f>
        <v/>
      </c>
      <c r="H1149" s="36">
        <f>IF(B1149="","",YEAR(B1149))</f>
        <v/>
      </c>
      <c r="I1149" s="37">
        <f>IF(D1149="","",IFERROR(INDEX(Listas!$B$2:$B$18,MATCH(D1149,Listas!$A$2:$A$18,0)),"Revisar"))</f>
        <v/>
      </c>
      <c r="J1149" s="37">
        <f>IF(D1149="","",IFERROR(INDEX(Listas!$C$2:$C$18,MATCH(D1149,Listas!$A$2:$A$18,0))&amp;"",""))</f>
        <v/>
      </c>
      <c r="K1149" s="8" t="n"/>
      <c r="L1149" s="1" t="n"/>
    </row>
    <row r="1150">
      <c r="A1150" s="5" t="n"/>
      <c r="B1150" s="38"/>
      <c r="C1150" s="39"/>
      <c r="D1150" s="39"/>
      <c r="E1150" s="40"/>
      <c r="F1150" s="41"/>
      <c r="G1150" s="42">
        <f>IF(B1150="","",MONTH(B1150))</f>
        <v/>
      </c>
      <c r="H1150" s="42">
        <f>IF(B1150="","",YEAR(B1150))</f>
        <v/>
      </c>
      <c r="I1150" s="43">
        <f>IF(D1150="","",IFERROR(INDEX(Listas!$B$2:$B$18,MATCH(D1150,Listas!$A$2:$A$18,0)),"Revisar"))</f>
        <v/>
      </c>
      <c r="J1150" s="43">
        <f>IF(D1150="","",IFERROR(INDEX(Listas!$C$2:$C$18,MATCH(D1150,Listas!$A$2:$A$18,0))&amp;"",""))</f>
        <v/>
      </c>
      <c r="K1150" s="8" t="n"/>
      <c r="L1150" s="1" t="n"/>
    </row>
    <row r="1151">
      <c r="A1151" s="5" t="n"/>
      <c r="B1151" s="32"/>
      <c r="C1151" s="33"/>
      <c r="D1151" s="33"/>
      <c r="E1151" s="34"/>
      <c r="F1151" s="35"/>
      <c r="G1151" s="36">
        <f>IF(B1151="","",MONTH(B1151))</f>
        <v/>
      </c>
      <c r="H1151" s="36">
        <f>IF(B1151="","",YEAR(B1151))</f>
        <v/>
      </c>
      <c r="I1151" s="37">
        <f>IF(D1151="","",IFERROR(INDEX(Listas!$B$2:$B$18,MATCH(D1151,Listas!$A$2:$A$18,0)),"Revisar"))</f>
        <v/>
      </c>
      <c r="J1151" s="37">
        <f>IF(D1151="","",IFERROR(INDEX(Listas!$C$2:$C$18,MATCH(D1151,Listas!$A$2:$A$18,0))&amp;"",""))</f>
        <v/>
      </c>
      <c r="K1151" s="8" t="n"/>
      <c r="L1151" s="1" t="n"/>
    </row>
    <row r="1152">
      <c r="A1152" s="5" t="n"/>
      <c r="B1152" s="38"/>
      <c r="C1152" s="39"/>
      <c r="D1152" s="39"/>
      <c r="E1152" s="40"/>
      <c r="F1152" s="41"/>
      <c r="G1152" s="42">
        <f>IF(B1152="","",MONTH(B1152))</f>
        <v/>
      </c>
      <c r="H1152" s="42">
        <f>IF(B1152="","",YEAR(B1152))</f>
        <v/>
      </c>
      <c r="I1152" s="43">
        <f>IF(D1152="","",IFERROR(INDEX(Listas!$B$2:$B$18,MATCH(D1152,Listas!$A$2:$A$18,0)),"Revisar"))</f>
        <v/>
      </c>
      <c r="J1152" s="43">
        <f>IF(D1152="","",IFERROR(INDEX(Listas!$C$2:$C$18,MATCH(D1152,Listas!$A$2:$A$18,0))&amp;"",""))</f>
        <v/>
      </c>
      <c r="K1152" s="8" t="n"/>
      <c r="L1152" s="1" t="n"/>
    </row>
    <row r="1153">
      <c r="A1153" s="5" t="n"/>
      <c r="B1153" s="32"/>
      <c r="C1153" s="33"/>
      <c r="D1153" s="33"/>
      <c r="E1153" s="34"/>
      <c r="F1153" s="35"/>
      <c r="G1153" s="36">
        <f>IF(B1153="","",MONTH(B1153))</f>
        <v/>
      </c>
      <c r="H1153" s="36">
        <f>IF(B1153="","",YEAR(B1153))</f>
        <v/>
      </c>
      <c r="I1153" s="37">
        <f>IF(D1153="","",IFERROR(INDEX(Listas!$B$2:$B$18,MATCH(D1153,Listas!$A$2:$A$18,0)),"Revisar"))</f>
        <v/>
      </c>
      <c r="J1153" s="37">
        <f>IF(D1153="","",IFERROR(INDEX(Listas!$C$2:$C$18,MATCH(D1153,Listas!$A$2:$A$18,0))&amp;"",""))</f>
        <v/>
      </c>
      <c r="K1153" s="8" t="n"/>
      <c r="L1153" s="1" t="n"/>
    </row>
    <row r="1154">
      <c r="A1154" s="5" t="n"/>
      <c r="B1154" s="38"/>
      <c r="C1154" s="39"/>
      <c r="D1154" s="39"/>
      <c r="E1154" s="40"/>
      <c r="F1154" s="41"/>
      <c r="G1154" s="42">
        <f>IF(B1154="","",MONTH(B1154))</f>
        <v/>
      </c>
      <c r="H1154" s="42">
        <f>IF(B1154="","",YEAR(B1154))</f>
        <v/>
      </c>
      <c r="I1154" s="43">
        <f>IF(D1154="","",IFERROR(INDEX(Listas!$B$2:$B$18,MATCH(D1154,Listas!$A$2:$A$18,0)),"Revisar"))</f>
        <v/>
      </c>
      <c r="J1154" s="43">
        <f>IF(D1154="","",IFERROR(INDEX(Listas!$C$2:$C$18,MATCH(D1154,Listas!$A$2:$A$18,0))&amp;"",""))</f>
        <v/>
      </c>
      <c r="K1154" s="8" t="n"/>
      <c r="L1154" s="1" t="n"/>
    </row>
    <row r="1155">
      <c r="A1155" s="5" t="n"/>
      <c r="B1155" s="32"/>
      <c r="C1155" s="33"/>
      <c r="D1155" s="33"/>
      <c r="E1155" s="34"/>
      <c r="F1155" s="35"/>
      <c r="G1155" s="36">
        <f>IF(B1155="","",MONTH(B1155))</f>
        <v/>
      </c>
      <c r="H1155" s="36">
        <f>IF(B1155="","",YEAR(B1155))</f>
        <v/>
      </c>
      <c r="I1155" s="37">
        <f>IF(D1155="","",IFERROR(INDEX(Listas!$B$2:$B$18,MATCH(D1155,Listas!$A$2:$A$18,0)),"Revisar"))</f>
        <v/>
      </c>
      <c r="J1155" s="37">
        <f>IF(D1155="","",IFERROR(INDEX(Listas!$C$2:$C$18,MATCH(D1155,Listas!$A$2:$A$18,0))&amp;"",""))</f>
        <v/>
      </c>
      <c r="K1155" s="8" t="n"/>
      <c r="L1155" s="1" t="n"/>
    </row>
    <row r="1156">
      <c r="A1156" s="5" t="n"/>
      <c r="B1156" s="38"/>
      <c r="C1156" s="39"/>
      <c r="D1156" s="39"/>
      <c r="E1156" s="40"/>
      <c r="F1156" s="41"/>
      <c r="G1156" s="42">
        <f>IF(B1156="","",MONTH(B1156))</f>
        <v/>
      </c>
      <c r="H1156" s="42">
        <f>IF(B1156="","",YEAR(B1156))</f>
        <v/>
      </c>
      <c r="I1156" s="43">
        <f>IF(D1156="","",IFERROR(INDEX(Listas!$B$2:$B$18,MATCH(D1156,Listas!$A$2:$A$18,0)),"Revisar"))</f>
        <v/>
      </c>
      <c r="J1156" s="43">
        <f>IF(D1156="","",IFERROR(INDEX(Listas!$C$2:$C$18,MATCH(D1156,Listas!$A$2:$A$18,0))&amp;"",""))</f>
        <v/>
      </c>
      <c r="K1156" s="8" t="n"/>
      <c r="L1156" s="1" t="n"/>
    </row>
    <row r="1157">
      <c r="A1157" s="5" t="n"/>
      <c r="B1157" s="32"/>
      <c r="C1157" s="33"/>
      <c r="D1157" s="33"/>
      <c r="E1157" s="34"/>
      <c r="F1157" s="35"/>
      <c r="G1157" s="36">
        <f>IF(B1157="","",MONTH(B1157))</f>
        <v/>
      </c>
      <c r="H1157" s="36">
        <f>IF(B1157="","",YEAR(B1157))</f>
        <v/>
      </c>
      <c r="I1157" s="37">
        <f>IF(D1157="","",IFERROR(INDEX(Listas!$B$2:$B$18,MATCH(D1157,Listas!$A$2:$A$18,0)),"Revisar"))</f>
        <v/>
      </c>
      <c r="J1157" s="37">
        <f>IF(D1157="","",IFERROR(INDEX(Listas!$C$2:$C$18,MATCH(D1157,Listas!$A$2:$A$18,0))&amp;"",""))</f>
        <v/>
      </c>
      <c r="K1157" s="8" t="n"/>
      <c r="L1157" s="1" t="n"/>
    </row>
    <row r="1158">
      <c r="A1158" s="5" t="n"/>
      <c r="B1158" s="38"/>
      <c r="C1158" s="39"/>
      <c r="D1158" s="39"/>
      <c r="E1158" s="40"/>
      <c r="F1158" s="41"/>
      <c r="G1158" s="42">
        <f>IF(B1158="","",MONTH(B1158))</f>
        <v/>
      </c>
      <c r="H1158" s="42">
        <f>IF(B1158="","",YEAR(B1158))</f>
        <v/>
      </c>
      <c r="I1158" s="43">
        <f>IF(D1158="","",IFERROR(INDEX(Listas!$B$2:$B$18,MATCH(D1158,Listas!$A$2:$A$18,0)),"Revisar"))</f>
        <v/>
      </c>
      <c r="J1158" s="43">
        <f>IF(D1158="","",IFERROR(INDEX(Listas!$C$2:$C$18,MATCH(D1158,Listas!$A$2:$A$18,0))&amp;"",""))</f>
        <v/>
      </c>
      <c r="K1158" s="8" t="n"/>
      <c r="L1158" s="1" t="n"/>
    </row>
    <row r="1159">
      <c r="A1159" s="5" t="n"/>
      <c r="B1159" s="32"/>
      <c r="C1159" s="33"/>
      <c r="D1159" s="33"/>
      <c r="E1159" s="34"/>
      <c r="F1159" s="35"/>
      <c r="G1159" s="36">
        <f>IF(B1159="","",MONTH(B1159))</f>
        <v/>
      </c>
      <c r="H1159" s="36">
        <f>IF(B1159="","",YEAR(B1159))</f>
        <v/>
      </c>
      <c r="I1159" s="37">
        <f>IF(D1159="","",IFERROR(INDEX(Listas!$B$2:$B$18,MATCH(D1159,Listas!$A$2:$A$18,0)),"Revisar"))</f>
        <v/>
      </c>
      <c r="J1159" s="37">
        <f>IF(D1159="","",IFERROR(INDEX(Listas!$C$2:$C$18,MATCH(D1159,Listas!$A$2:$A$18,0))&amp;"",""))</f>
        <v/>
      </c>
      <c r="K1159" s="8" t="n"/>
      <c r="L1159" s="1" t="n"/>
    </row>
    <row r="1160">
      <c r="A1160" s="5" t="n"/>
      <c r="B1160" s="38"/>
      <c r="C1160" s="39"/>
      <c r="D1160" s="39"/>
      <c r="E1160" s="40"/>
      <c r="F1160" s="41"/>
      <c r="G1160" s="42">
        <f>IF(B1160="","",MONTH(B1160))</f>
        <v/>
      </c>
      <c r="H1160" s="42">
        <f>IF(B1160="","",YEAR(B1160))</f>
        <v/>
      </c>
      <c r="I1160" s="43">
        <f>IF(D1160="","",IFERROR(INDEX(Listas!$B$2:$B$18,MATCH(D1160,Listas!$A$2:$A$18,0)),"Revisar"))</f>
        <v/>
      </c>
      <c r="J1160" s="43">
        <f>IF(D1160="","",IFERROR(INDEX(Listas!$C$2:$C$18,MATCH(D1160,Listas!$A$2:$A$18,0))&amp;"",""))</f>
        <v/>
      </c>
      <c r="K1160" s="8" t="n"/>
      <c r="L1160" s="1" t="n"/>
    </row>
    <row r="1161">
      <c r="A1161" s="5" t="n"/>
      <c r="B1161" s="32"/>
      <c r="C1161" s="33"/>
      <c r="D1161" s="33"/>
      <c r="E1161" s="34"/>
      <c r="F1161" s="35"/>
      <c r="G1161" s="36">
        <f>IF(B1161="","",MONTH(B1161))</f>
        <v/>
      </c>
      <c r="H1161" s="36">
        <f>IF(B1161="","",YEAR(B1161))</f>
        <v/>
      </c>
      <c r="I1161" s="37">
        <f>IF(D1161="","",IFERROR(INDEX(Listas!$B$2:$B$18,MATCH(D1161,Listas!$A$2:$A$18,0)),"Revisar"))</f>
        <v/>
      </c>
      <c r="J1161" s="37">
        <f>IF(D1161="","",IFERROR(INDEX(Listas!$C$2:$C$18,MATCH(D1161,Listas!$A$2:$A$18,0))&amp;"",""))</f>
        <v/>
      </c>
      <c r="K1161" s="8" t="n"/>
      <c r="L1161" s="1" t="n"/>
    </row>
    <row r="1162">
      <c r="A1162" s="5" t="n"/>
      <c r="B1162" s="38"/>
      <c r="C1162" s="39"/>
      <c r="D1162" s="39"/>
      <c r="E1162" s="40"/>
      <c r="F1162" s="41"/>
      <c r="G1162" s="42">
        <f>IF(B1162="","",MONTH(B1162))</f>
        <v/>
      </c>
      <c r="H1162" s="42">
        <f>IF(B1162="","",YEAR(B1162))</f>
        <v/>
      </c>
      <c r="I1162" s="43">
        <f>IF(D1162="","",IFERROR(INDEX(Listas!$B$2:$B$18,MATCH(D1162,Listas!$A$2:$A$18,0)),"Revisar"))</f>
        <v/>
      </c>
      <c r="J1162" s="43">
        <f>IF(D1162="","",IFERROR(INDEX(Listas!$C$2:$C$18,MATCH(D1162,Listas!$A$2:$A$18,0))&amp;"",""))</f>
        <v/>
      </c>
      <c r="K1162" s="8" t="n"/>
      <c r="L1162" s="1" t="n"/>
    </row>
    <row r="1163">
      <c r="A1163" s="5" t="n"/>
      <c r="B1163" s="32"/>
      <c r="C1163" s="33"/>
      <c r="D1163" s="33"/>
      <c r="E1163" s="34"/>
      <c r="F1163" s="35"/>
      <c r="G1163" s="36">
        <f>IF(B1163="","",MONTH(B1163))</f>
        <v/>
      </c>
      <c r="H1163" s="36">
        <f>IF(B1163="","",YEAR(B1163))</f>
        <v/>
      </c>
      <c r="I1163" s="37">
        <f>IF(D1163="","",IFERROR(INDEX(Listas!$B$2:$B$18,MATCH(D1163,Listas!$A$2:$A$18,0)),"Revisar"))</f>
        <v/>
      </c>
      <c r="J1163" s="37">
        <f>IF(D1163="","",IFERROR(INDEX(Listas!$C$2:$C$18,MATCH(D1163,Listas!$A$2:$A$18,0))&amp;"",""))</f>
        <v/>
      </c>
      <c r="K1163" s="8" t="n"/>
      <c r="L1163" s="1" t="n"/>
    </row>
    <row r="1164">
      <c r="A1164" s="5" t="n"/>
      <c r="B1164" s="38"/>
      <c r="C1164" s="39"/>
      <c r="D1164" s="39"/>
      <c r="E1164" s="40"/>
      <c r="F1164" s="41"/>
      <c r="G1164" s="42">
        <f>IF(B1164="","",MONTH(B1164))</f>
        <v/>
      </c>
      <c r="H1164" s="42">
        <f>IF(B1164="","",YEAR(B1164))</f>
        <v/>
      </c>
      <c r="I1164" s="43">
        <f>IF(D1164="","",IFERROR(INDEX(Listas!$B$2:$B$18,MATCH(D1164,Listas!$A$2:$A$18,0)),"Revisar"))</f>
        <v/>
      </c>
      <c r="J1164" s="43">
        <f>IF(D1164="","",IFERROR(INDEX(Listas!$C$2:$C$18,MATCH(D1164,Listas!$A$2:$A$18,0))&amp;"",""))</f>
        <v/>
      </c>
      <c r="K1164" s="8" t="n"/>
      <c r="L1164" s="1" t="n"/>
    </row>
    <row r="1165">
      <c r="A1165" s="5" t="n"/>
      <c r="B1165" s="32"/>
      <c r="C1165" s="33"/>
      <c r="D1165" s="33"/>
      <c r="E1165" s="34"/>
      <c r="F1165" s="35"/>
      <c r="G1165" s="36">
        <f>IF(B1165="","",MONTH(B1165))</f>
        <v/>
      </c>
      <c r="H1165" s="36">
        <f>IF(B1165="","",YEAR(B1165))</f>
        <v/>
      </c>
      <c r="I1165" s="37">
        <f>IF(D1165="","",IFERROR(INDEX(Listas!$B$2:$B$18,MATCH(D1165,Listas!$A$2:$A$18,0)),"Revisar"))</f>
        <v/>
      </c>
      <c r="J1165" s="37">
        <f>IF(D1165="","",IFERROR(INDEX(Listas!$C$2:$C$18,MATCH(D1165,Listas!$A$2:$A$18,0))&amp;"",""))</f>
        <v/>
      </c>
      <c r="K1165" s="8" t="n"/>
      <c r="L1165" s="1" t="n"/>
    </row>
    <row r="1166">
      <c r="A1166" s="5" t="n"/>
      <c r="B1166" s="38"/>
      <c r="C1166" s="39"/>
      <c r="D1166" s="39"/>
      <c r="E1166" s="40"/>
      <c r="F1166" s="41"/>
      <c r="G1166" s="42">
        <f>IF(B1166="","",MONTH(B1166))</f>
        <v/>
      </c>
      <c r="H1166" s="42">
        <f>IF(B1166="","",YEAR(B1166))</f>
        <v/>
      </c>
      <c r="I1166" s="43">
        <f>IF(D1166="","",IFERROR(INDEX(Listas!$B$2:$B$18,MATCH(D1166,Listas!$A$2:$A$18,0)),"Revisar"))</f>
        <v/>
      </c>
      <c r="J1166" s="43">
        <f>IF(D1166="","",IFERROR(INDEX(Listas!$C$2:$C$18,MATCH(D1166,Listas!$A$2:$A$18,0))&amp;"",""))</f>
        <v/>
      </c>
      <c r="K1166" s="8" t="n"/>
      <c r="L1166" s="1" t="n"/>
    </row>
    <row r="1167">
      <c r="A1167" s="5" t="n"/>
      <c r="B1167" s="32"/>
      <c r="C1167" s="33"/>
      <c r="D1167" s="33"/>
      <c r="E1167" s="34"/>
      <c r="F1167" s="35"/>
      <c r="G1167" s="36">
        <f>IF(B1167="","",MONTH(B1167))</f>
        <v/>
      </c>
      <c r="H1167" s="36">
        <f>IF(B1167="","",YEAR(B1167))</f>
        <v/>
      </c>
      <c r="I1167" s="37">
        <f>IF(D1167="","",IFERROR(INDEX(Listas!$B$2:$B$18,MATCH(D1167,Listas!$A$2:$A$18,0)),"Revisar"))</f>
        <v/>
      </c>
      <c r="J1167" s="37">
        <f>IF(D1167="","",IFERROR(INDEX(Listas!$C$2:$C$18,MATCH(D1167,Listas!$A$2:$A$18,0))&amp;"",""))</f>
        <v/>
      </c>
      <c r="K1167" s="8" t="n"/>
      <c r="L1167" s="1" t="n"/>
    </row>
    <row r="1168">
      <c r="A1168" s="5" t="n"/>
      <c r="B1168" s="38"/>
      <c r="C1168" s="39"/>
      <c r="D1168" s="39"/>
      <c r="E1168" s="40"/>
      <c r="F1168" s="41"/>
      <c r="G1168" s="42">
        <f>IF(B1168="","",MONTH(B1168))</f>
        <v/>
      </c>
      <c r="H1168" s="42">
        <f>IF(B1168="","",YEAR(B1168))</f>
        <v/>
      </c>
      <c r="I1168" s="43">
        <f>IF(D1168="","",IFERROR(INDEX(Listas!$B$2:$B$18,MATCH(D1168,Listas!$A$2:$A$18,0)),"Revisar"))</f>
        <v/>
      </c>
      <c r="J1168" s="43">
        <f>IF(D1168="","",IFERROR(INDEX(Listas!$C$2:$C$18,MATCH(D1168,Listas!$A$2:$A$18,0))&amp;"",""))</f>
        <v/>
      </c>
      <c r="K1168" s="8" t="n"/>
      <c r="L1168" s="1" t="n"/>
    </row>
    <row r="1169">
      <c r="A1169" s="5" t="n"/>
      <c r="B1169" s="32"/>
      <c r="C1169" s="33"/>
      <c r="D1169" s="33"/>
      <c r="E1169" s="34"/>
      <c r="F1169" s="35"/>
      <c r="G1169" s="36">
        <f>IF(B1169="","",MONTH(B1169))</f>
        <v/>
      </c>
      <c r="H1169" s="36">
        <f>IF(B1169="","",YEAR(B1169))</f>
        <v/>
      </c>
      <c r="I1169" s="37">
        <f>IF(D1169="","",IFERROR(INDEX(Listas!$B$2:$B$18,MATCH(D1169,Listas!$A$2:$A$18,0)),"Revisar"))</f>
        <v/>
      </c>
      <c r="J1169" s="37">
        <f>IF(D1169="","",IFERROR(INDEX(Listas!$C$2:$C$18,MATCH(D1169,Listas!$A$2:$A$18,0))&amp;"",""))</f>
        <v/>
      </c>
      <c r="K1169" s="8" t="n"/>
      <c r="L1169" s="1" t="n"/>
    </row>
    <row r="1170">
      <c r="A1170" s="5" t="n"/>
      <c r="B1170" s="38"/>
      <c r="C1170" s="39"/>
      <c r="D1170" s="39"/>
      <c r="E1170" s="40"/>
      <c r="F1170" s="41"/>
      <c r="G1170" s="42">
        <f>IF(B1170="","",MONTH(B1170))</f>
        <v/>
      </c>
      <c r="H1170" s="42">
        <f>IF(B1170="","",YEAR(B1170))</f>
        <v/>
      </c>
      <c r="I1170" s="43">
        <f>IF(D1170="","",IFERROR(INDEX(Listas!$B$2:$B$18,MATCH(D1170,Listas!$A$2:$A$18,0)),"Revisar"))</f>
        <v/>
      </c>
      <c r="J1170" s="43">
        <f>IF(D1170="","",IFERROR(INDEX(Listas!$C$2:$C$18,MATCH(D1170,Listas!$A$2:$A$18,0))&amp;"",""))</f>
        <v/>
      </c>
      <c r="K1170" s="8" t="n"/>
      <c r="L1170" s="1" t="n"/>
    </row>
    <row r="1171">
      <c r="A1171" s="5" t="n"/>
      <c r="B1171" s="32"/>
      <c r="C1171" s="33"/>
      <c r="D1171" s="33"/>
      <c r="E1171" s="34"/>
      <c r="F1171" s="35"/>
      <c r="G1171" s="36">
        <f>IF(B1171="","",MONTH(B1171))</f>
        <v/>
      </c>
      <c r="H1171" s="36">
        <f>IF(B1171="","",YEAR(B1171))</f>
        <v/>
      </c>
      <c r="I1171" s="37">
        <f>IF(D1171="","",IFERROR(INDEX(Listas!$B$2:$B$18,MATCH(D1171,Listas!$A$2:$A$18,0)),"Revisar"))</f>
        <v/>
      </c>
      <c r="J1171" s="37">
        <f>IF(D1171="","",IFERROR(INDEX(Listas!$C$2:$C$18,MATCH(D1171,Listas!$A$2:$A$18,0))&amp;"",""))</f>
        <v/>
      </c>
      <c r="K1171" s="8" t="n"/>
      <c r="L1171" s="1" t="n"/>
    </row>
    <row r="1172">
      <c r="A1172" s="5" t="n"/>
      <c r="B1172" s="38"/>
      <c r="C1172" s="39"/>
      <c r="D1172" s="39"/>
      <c r="E1172" s="40"/>
      <c r="F1172" s="41"/>
      <c r="G1172" s="42">
        <f>IF(B1172="","",MONTH(B1172))</f>
        <v/>
      </c>
      <c r="H1172" s="42">
        <f>IF(B1172="","",YEAR(B1172))</f>
        <v/>
      </c>
      <c r="I1172" s="43">
        <f>IF(D1172="","",IFERROR(INDEX(Listas!$B$2:$B$18,MATCH(D1172,Listas!$A$2:$A$18,0)),"Revisar"))</f>
        <v/>
      </c>
      <c r="J1172" s="43">
        <f>IF(D1172="","",IFERROR(INDEX(Listas!$C$2:$C$18,MATCH(D1172,Listas!$A$2:$A$18,0))&amp;"",""))</f>
        <v/>
      </c>
      <c r="K1172" s="8" t="n"/>
      <c r="L1172" s="1" t="n"/>
    </row>
    <row r="1173">
      <c r="A1173" s="5" t="n"/>
      <c r="B1173" s="32"/>
      <c r="C1173" s="33"/>
      <c r="D1173" s="33"/>
      <c r="E1173" s="34"/>
      <c r="F1173" s="35"/>
      <c r="G1173" s="36">
        <f>IF(B1173="","",MONTH(B1173))</f>
        <v/>
      </c>
      <c r="H1173" s="36">
        <f>IF(B1173="","",YEAR(B1173))</f>
        <v/>
      </c>
      <c r="I1173" s="37">
        <f>IF(D1173="","",IFERROR(INDEX(Listas!$B$2:$B$18,MATCH(D1173,Listas!$A$2:$A$18,0)),"Revisar"))</f>
        <v/>
      </c>
      <c r="J1173" s="37">
        <f>IF(D1173="","",IFERROR(INDEX(Listas!$C$2:$C$18,MATCH(D1173,Listas!$A$2:$A$18,0))&amp;"",""))</f>
        <v/>
      </c>
      <c r="K1173" s="8" t="n"/>
      <c r="L1173" s="1" t="n"/>
    </row>
    <row r="1174">
      <c r="A1174" s="5" t="n"/>
      <c r="B1174" s="38"/>
      <c r="C1174" s="39"/>
      <c r="D1174" s="39"/>
      <c r="E1174" s="40"/>
      <c r="F1174" s="41"/>
      <c r="G1174" s="42">
        <f>IF(B1174="","",MONTH(B1174))</f>
        <v/>
      </c>
      <c r="H1174" s="42">
        <f>IF(B1174="","",YEAR(B1174))</f>
        <v/>
      </c>
      <c r="I1174" s="43">
        <f>IF(D1174="","",IFERROR(INDEX(Listas!$B$2:$B$18,MATCH(D1174,Listas!$A$2:$A$18,0)),"Revisar"))</f>
        <v/>
      </c>
      <c r="J1174" s="43">
        <f>IF(D1174="","",IFERROR(INDEX(Listas!$C$2:$C$18,MATCH(D1174,Listas!$A$2:$A$18,0))&amp;"",""))</f>
        <v/>
      </c>
      <c r="K1174" s="8" t="n"/>
      <c r="L1174" s="1" t="n"/>
    </row>
    <row r="1175">
      <c r="A1175" s="5" t="n"/>
      <c r="B1175" s="32"/>
      <c r="C1175" s="33"/>
      <c r="D1175" s="33"/>
      <c r="E1175" s="34"/>
      <c r="F1175" s="35"/>
      <c r="G1175" s="36">
        <f>IF(B1175="","",MONTH(B1175))</f>
        <v/>
      </c>
      <c r="H1175" s="36">
        <f>IF(B1175="","",YEAR(B1175))</f>
        <v/>
      </c>
      <c r="I1175" s="37">
        <f>IF(D1175="","",IFERROR(INDEX(Listas!$B$2:$B$18,MATCH(D1175,Listas!$A$2:$A$18,0)),"Revisar"))</f>
        <v/>
      </c>
      <c r="J1175" s="37">
        <f>IF(D1175="","",IFERROR(INDEX(Listas!$C$2:$C$18,MATCH(D1175,Listas!$A$2:$A$18,0))&amp;"",""))</f>
        <v/>
      </c>
      <c r="K1175" s="8" t="n"/>
      <c r="L1175" s="1" t="n"/>
    </row>
    <row r="1176">
      <c r="A1176" s="5" t="n"/>
      <c r="B1176" s="38"/>
      <c r="C1176" s="39"/>
      <c r="D1176" s="39"/>
      <c r="E1176" s="40"/>
      <c r="F1176" s="41"/>
      <c r="G1176" s="42">
        <f>IF(B1176="","",MONTH(B1176))</f>
        <v/>
      </c>
      <c r="H1176" s="42">
        <f>IF(B1176="","",YEAR(B1176))</f>
        <v/>
      </c>
      <c r="I1176" s="43">
        <f>IF(D1176="","",IFERROR(INDEX(Listas!$B$2:$B$18,MATCH(D1176,Listas!$A$2:$A$18,0)),"Revisar"))</f>
        <v/>
      </c>
      <c r="J1176" s="43">
        <f>IF(D1176="","",IFERROR(INDEX(Listas!$C$2:$C$18,MATCH(D1176,Listas!$A$2:$A$18,0))&amp;"",""))</f>
        <v/>
      </c>
      <c r="K1176" s="8" t="n"/>
      <c r="L1176" s="1" t="n"/>
    </row>
    <row r="1177">
      <c r="A1177" s="5" t="n"/>
      <c r="B1177" s="32"/>
      <c r="C1177" s="33"/>
      <c r="D1177" s="33"/>
      <c r="E1177" s="34"/>
      <c r="F1177" s="35"/>
      <c r="G1177" s="36">
        <f>IF(B1177="","",MONTH(B1177))</f>
        <v/>
      </c>
      <c r="H1177" s="36">
        <f>IF(B1177="","",YEAR(B1177))</f>
        <v/>
      </c>
      <c r="I1177" s="37">
        <f>IF(D1177="","",IFERROR(INDEX(Listas!$B$2:$B$18,MATCH(D1177,Listas!$A$2:$A$18,0)),"Revisar"))</f>
        <v/>
      </c>
      <c r="J1177" s="37">
        <f>IF(D1177="","",IFERROR(INDEX(Listas!$C$2:$C$18,MATCH(D1177,Listas!$A$2:$A$18,0))&amp;"",""))</f>
        <v/>
      </c>
      <c r="K1177" s="8" t="n"/>
      <c r="L1177" s="1" t="n"/>
    </row>
    <row r="1178">
      <c r="A1178" s="5" t="n"/>
      <c r="B1178" s="38"/>
      <c r="C1178" s="39"/>
      <c r="D1178" s="39"/>
      <c r="E1178" s="40"/>
      <c r="F1178" s="41"/>
      <c r="G1178" s="42">
        <f>IF(B1178="","",MONTH(B1178))</f>
        <v/>
      </c>
      <c r="H1178" s="42">
        <f>IF(B1178="","",YEAR(B1178))</f>
        <v/>
      </c>
      <c r="I1178" s="43">
        <f>IF(D1178="","",IFERROR(INDEX(Listas!$B$2:$B$18,MATCH(D1178,Listas!$A$2:$A$18,0)),"Revisar"))</f>
        <v/>
      </c>
      <c r="J1178" s="43">
        <f>IF(D1178="","",IFERROR(INDEX(Listas!$C$2:$C$18,MATCH(D1178,Listas!$A$2:$A$18,0))&amp;"",""))</f>
        <v/>
      </c>
      <c r="K1178" s="8" t="n"/>
      <c r="L1178" s="1" t="n"/>
    </row>
    <row r="1179">
      <c r="A1179" s="5" t="n"/>
      <c r="B1179" s="32"/>
      <c r="C1179" s="33"/>
      <c r="D1179" s="33"/>
      <c r="E1179" s="34"/>
      <c r="F1179" s="35"/>
      <c r="G1179" s="36">
        <f>IF(B1179="","",MONTH(B1179))</f>
        <v/>
      </c>
      <c r="H1179" s="36">
        <f>IF(B1179="","",YEAR(B1179))</f>
        <v/>
      </c>
      <c r="I1179" s="37">
        <f>IF(D1179="","",IFERROR(INDEX(Listas!$B$2:$B$18,MATCH(D1179,Listas!$A$2:$A$18,0)),"Revisar"))</f>
        <v/>
      </c>
      <c r="J1179" s="37">
        <f>IF(D1179="","",IFERROR(INDEX(Listas!$C$2:$C$18,MATCH(D1179,Listas!$A$2:$A$18,0))&amp;"",""))</f>
        <v/>
      </c>
      <c r="K1179" s="8" t="n"/>
      <c r="L1179" s="1" t="n"/>
    </row>
    <row r="1180">
      <c r="A1180" s="5" t="n"/>
      <c r="B1180" s="38"/>
      <c r="C1180" s="39"/>
      <c r="D1180" s="39"/>
      <c r="E1180" s="40"/>
      <c r="F1180" s="41"/>
      <c r="G1180" s="42">
        <f>IF(B1180="","",MONTH(B1180))</f>
        <v/>
      </c>
      <c r="H1180" s="42">
        <f>IF(B1180="","",YEAR(B1180))</f>
        <v/>
      </c>
      <c r="I1180" s="43">
        <f>IF(D1180="","",IFERROR(INDEX(Listas!$B$2:$B$18,MATCH(D1180,Listas!$A$2:$A$18,0)),"Revisar"))</f>
        <v/>
      </c>
      <c r="J1180" s="43">
        <f>IF(D1180="","",IFERROR(INDEX(Listas!$C$2:$C$18,MATCH(D1180,Listas!$A$2:$A$18,0))&amp;"",""))</f>
        <v/>
      </c>
      <c r="K1180" s="8" t="n"/>
      <c r="L1180" s="1" t="n"/>
    </row>
    <row r="1181">
      <c r="A1181" s="5" t="n"/>
      <c r="B1181" s="32"/>
      <c r="C1181" s="33"/>
      <c r="D1181" s="33"/>
      <c r="E1181" s="34"/>
      <c r="F1181" s="35"/>
      <c r="G1181" s="36">
        <f>IF(B1181="","",MONTH(B1181))</f>
        <v/>
      </c>
      <c r="H1181" s="36">
        <f>IF(B1181="","",YEAR(B1181))</f>
        <v/>
      </c>
      <c r="I1181" s="37">
        <f>IF(D1181="","",IFERROR(INDEX(Listas!$B$2:$B$18,MATCH(D1181,Listas!$A$2:$A$18,0)),"Revisar"))</f>
        <v/>
      </c>
      <c r="J1181" s="37">
        <f>IF(D1181="","",IFERROR(INDEX(Listas!$C$2:$C$18,MATCH(D1181,Listas!$A$2:$A$18,0))&amp;"",""))</f>
        <v/>
      </c>
      <c r="K1181" s="8" t="n"/>
      <c r="L1181" s="1" t="n"/>
    </row>
    <row r="1182">
      <c r="A1182" s="5" t="n"/>
      <c r="B1182" s="38"/>
      <c r="C1182" s="39"/>
      <c r="D1182" s="39"/>
      <c r="E1182" s="40"/>
      <c r="F1182" s="41"/>
      <c r="G1182" s="42">
        <f>IF(B1182="","",MONTH(B1182))</f>
        <v/>
      </c>
      <c r="H1182" s="42">
        <f>IF(B1182="","",YEAR(B1182))</f>
        <v/>
      </c>
      <c r="I1182" s="43">
        <f>IF(D1182="","",IFERROR(INDEX(Listas!$B$2:$B$18,MATCH(D1182,Listas!$A$2:$A$18,0)),"Revisar"))</f>
        <v/>
      </c>
      <c r="J1182" s="43">
        <f>IF(D1182="","",IFERROR(INDEX(Listas!$C$2:$C$18,MATCH(D1182,Listas!$A$2:$A$18,0))&amp;"",""))</f>
        <v/>
      </c>
      <c r="K1182" s="8" t="n"/>
      <c r="L1182" s="1" t="n"/>
    </row>
    <row r="1183">
      <c r="A1183" s="5" t="n"/>
      <c r="B1183" s="32"/>
      <c r="C1183" s="33"/>
      <c r="D1183" s="33"/>
      <c r="E1183" s="34"/>
      <c r="F1183" s="35"/>
      <c r="G1183" s="36">
        <f>IF(B1183="","",MONTH(B1183))</f>
        <v/>
      </c>
      <c r="H1183" s="36">
        <f>IF(B1183="","",YEAR(B1183))</f>
        <v/>
      </c>
      <c r="I1183" s="37">
        <f>IF(D1183="","",IFERROR(INDEX(Listas!$B$2:$B$18,MATCH(D1183,Listas!$A$2:$A$18,0)),"Revisar"))</f>
        <v/>
      </c>
      <c r="J1183" s="37">
        <f>IF(D1183="","",IFERROR(INDEX(Listas!$C$2:$C$18,MATCH(D1183,Listas!$A$2:$A$18,0))&amp;"",""))</f>
        <v/>
      </c>
      <c r="K1183" s="8" t="n"/>
      <c r="L1183" s="1" t="n"/>
    </row>
    <row r="1184">
      <c r="A1184" s="5" t="n"/>
      <c r="B1184" s="38"/>
      <c r="C1184" s="39"/>
      <c r="D1184" s="39"/>
      <c r="E1184" s="40"/>
      <c r="F1184" s="41"/>
      <c r="G1184" s="42">
        <f>IF(B1184="","",MONTH(B1184))</f>
        <v/>
      </c>
      <c r="H1184" s="42">
        <f>IF(B1184="","",YEAR(B1184))</f>
        <v/>
      </c>
      <c r="I1184" s="43">
        <f>IF(D1184="","",IFERROR(INDEX(Listas!$B$2:$B$18,MATCH(D1184,Listas!$A$2:$A$18,0)),"Revisar"))</f>
        <v/>
      </c>
      <c r="J1184" s="43">
        <f>IF(D1184="","",IFERROR(INDEX(Listas!$C$2:$C$18,MATCH(D1184,Listas!$A$2:$A$18,0))&amp;"",""))</f>
        <v/>
      </c>
      <c r="K1184" s="8" t="n"/>
      <c r="L1184" s="1" t="n"/>
    </row>
    <row r="1185">
      <c r="A1185" s="5" t="n"/>
      <c r="B1185" s="32"/>
      <c r="C1185" s="33"/>
      <c r="D1185" s="33"/>
      <c r="E1185" s="34"/>
      <c r="F1185" s="35"/>
      <c r="G1185" s="36">
        <f>IF(B1185="","",MONTH(B1185))</f>
        <v/>
      </c>
      <c r="H1185" s="36">
        <f>IF(B1185="","",YEAR(B1185))</f>
        <v/>
      </c>
      <c r="I1185" s="37">
        <f>IF(D1185="","",IFERROR(INDEX(Listas!$B$2:$B$18,MATCH(D1185,Listas!$A$2:$A$18,0)),"Revisar"))</f>
        <v/>
      </c>
      <c r="J1185" s="37">
        <f>IF(D1185="","",IFERROR(INDEX(Listas!$C$2:$C$18,MATCH(D1185,Listas!$A$2:$A$18,0))&amp;"",""))</f>
        <v/>
      </c>
      <c r="K1185" s="8" t="n"/>
      <c r="L1185" s="1" t="n"/>
    </row>
    <row r="1186">
      <c r="A1186" s="5" t="n"/>
      <c r="B1186" s="38"/>
      <c r="C1186" s="39"/>
      <c r="D1186" s="39"/>
      <c r="E1186" s="40"/>
      <c r="F1186" s="41"/>
      <c r="G1186" s="42">
        <f>IF(B1186="","",MONTH(B1186))</f>
        <v/>
      </c>
      <c r="H1186" s="42">
        <f>IF(B1186="","",YEAR(B1186))</f>
        <v/>
      </c>
      <c r="I1186" s="43">
        <f>IF(D1186="","",IFERROR(INDEX(Listas!$B$2:$B$18,MATCH(D1186,Listas!$A$2:$A$18,0)),"Revisar"))</f>
        <v/>
      </c>
      <c r="J1186" s="43">
        <f>IF(D1186="","",IFERROR(INDEX(Listas!$C$2:$C$18,MATCH(D1186,Listas!$A$2:$A$18,0))&amp;"",""))</f>
        <v/>
      </c>
      <c r="K1186" s="8" t="n"/>
      <c r="L1186" s="1" t="n"/>
    </row>
    <row r="1187">
      <c r="A1187" s="5" t="n"/>
      <c r="B1187" s="32"/>
      <c r="C1187" s="33"/>
      <c r="D1187" s="33"/>
      <c r="E1187" s="34"/>
      <c r="F1187" s="35"/>
      <c r="G1187" s="36">
        <f>IF(B1187="","",MONTH(B1187))</f>
        <v/>
      </c>
      <c r="H1187" s="36">
        <f>IF(B1187="","",YEAR(B1187))</f>
        <v/>
      </c>
      <c r="I1187" s="37">
        <f>IF(D1187="","",IFERROR(INDEX(Listas!$B$2:$B$18,MATCH(D1187,Listas!$A$2:$A$18,0)),"Revisar"))</f>
        <v/>
      </c>
      <c r="J1187" s="37">
        <f>IF(D1187="","",IFERROR(INDEX(Listas!$C$2:$C$18,MATCH(D1187,Listas!$A$2:$A$18,0))&amp;"",""))</f>
        <v/>
      </c>
      <c r="K1187" s="8" t="n"/>
      <c r="L1187" s="1" t="n"/>
    </row>
    <row r="1188">
      <c r="A1188" s="5" t="n"/>
      <c r="B1188" s="38"/>
      <c r="C1188" s="39"/>
      <c r="D1188" s="39"/>
      <c r="E1188" s="40"/>
      <c r="F1188" s="41"/>
      <c r="G1188" s="42">
        <f>IF(B1188="","",MONTH(B1188))</f>
        <v/>
      </c>
      <c r="H1188" s="42">
        <f>IF(B1188="","",YEAR(B1188))</f>
        <v/>
      </c>
      <c r="I1188" s="43">
        <f>IF(D1188="","",IFERROR(INDEX(Listas!$B$2:$B$18,MATCH(D1188,Listas!$A$2:$A$18,0)),"Revisar"))</f>
        <v/>
      </c>
      <c r="J1188" s="43">
        <f>IF(D1188="","",IFERROR(INDEX(Listas!$C$2:$C$18,MATCH(D1188,Listas!$A$2:$A$18,0))&amp;"",""))</f>
        <v/>
      </c>
      <c r="K1188" s="8" t="n"/>
      <c r="L1188" s="1" t="n"/>
    </row>
    <row r="1189">
      <c r="A1189" s="5" t="n"/>
      <c r="B1189" s="32"/>
      <c r="C1189" s="33"/>
      <c r="D1189" s="33"/>
      <c r="E1189" s="34"/>
      <c r="F1189" s="35"/>
      <c r="G1189" s="36">
        <f>IF(B1189="","",MONTH(B1189))</f>
        <v/>
      </c>
      <c r="H1189" s="36">
        <f>IF(B1189="","",YEAR(B1189))</f>
        <v/>
      </c>
      <c r="I1189" s="37">
        <f>IF(D1189="","",IFERROR(INDEX(Listas!$B$2:$B$18,MATCH(D1189,Listas!$A$2:$A$18,0)),"Revisar"))</f>
        <v/>
      </c>
      <c r="J1189" s="37">
        <f>IF(D1189="","",IFERROR(INDEX(Listas!$C$2:$C$18,MATCH(D1189,Listas!$A$2:$A$18,0))&amp;"",""))</f>
        <v/>
      </c>
      <c r="K1189" s="8" t="n"/>
      <c r="L1189" s="1" t="n"/>
    </row>
    <row r="1190">
      <c r="A1190" s="5" t="n"/>
      <c r="B1190" s="38"/>
      <c r="C1190" s="39"/>
      <c r="D1190" s="39"/>
      <c r="E1190" s="40"/>
      <c r="F1190" s="41"/>
      <c r="G1190" s="42">
        <f>IF(B1190="","",MONTH(B1190))</f>
        <v/>
      </c>
      <c r="H1190" s="42">
        <f>IF(B1190="","",YEAR(B1190))</f>
        <v/>
      </c>
      <c r="I1190" s="43">
        <f>IF(D1190="","",IFERROR(INDEX(Listas!$B$2:$B$18,MATCH(D1190,Listas!$A$2:$A$18,0)),"Revisar"))</f>
        <v/>
      </c>
      <c r="J1190" s="43">
        <f>IF(D1190="","",IFERROR(INDEX(Listas!$C$2:$C$18,MATCH(D1190,Listas!$A$2:$A$18,0))&amp;"",""))</f>
        <v/>
      </c>
      <c r="K1190" s="8" t="n"/>
      <c r="L1190" s="1" t="n"/>
    </row>
    <row r="1191">
      <c r="A1191" s="5" t="n"/>
      <c r="B1191" s="32"/>
      <c r="C1191" s="33"/>
      <c r="D1191" s="33"/>
      <c r="E1191" s="34"/>
      <c r="F1191" s="35"/>
      <c r="G1191" s="36">
        <f>IF(B1191="","",MONTH(B1191))</f>
        <v/>
      </c>
      <c r="H1191" s="36">
        <f>IF(B1191="","",YEAR(B1191))</f>
        <v/>
      </c>
      <c r="I1191" s="37">
        <f>IF(D1191="","",IFERROR(INDEX(Listas!$B$2:$B$18,MATCH(D1191,Listas!$A$2:$A$18,0)),"Revisar"))</f>
        <v/>
      </c>
      <c r="J1191" s="37">
        <f>IF(D1191="","",IFERROR(INDEX(Listas!$C$2:$C$18,MATCH(D1191,Listas!$A$2:$A$18,0))&amp;"",""))</f>
        <v/>
      </c>
      <c r="K1191" s="8" t="n"/>
      <c r="L1191" s="1" t="n"/>
    </row>
    <row r="1192">
      <c r="A1192" s="5" t="n"/>
      <c r="B1192" s="38"/>
      <c r="C1192" s="39"/>
      <c r="D1192" s="39"/>
      <c r="E1192" s="40"/>
      <c r="F1192" s="41"/>
      <c r="G1192" s="42">
        <f>IF(B1192="","",MONTH(B1192))</f>
        <v/>
      </c>
      <c r="H1192" s="42">
        <f>IF(B1192="","",YEAR(B1192))</f>
        <v/>
      </c>
      <c r="I1192" s="43">
        <f>IF(D1192="","",IFERROR(INDEX(Listas!$B$2:$B$18,MATCH(D1192,Listas!$A$2:$A$18,0)),"Revisar"))</f>
        <v/>
      </c>
      <c r="J1192" s="43">
        <f>IF(D1192="","",IFERROR(INDEX(Listas!$C$2:$C$18,MATCH(D1192,Listas!$A$2:$A$18,0))&amp;"",""))</f>
        <v/>
      </c>
      <c r="K1192" s="8" t="n"/>
      <c r="L1192" s="1" t="n"/>
    </row>
    <row r="1193">
      <c r="A1193" s="5" t="n"/>
      <c r="B1193" s="32"/>
      <c r="C1193" s="33"/>
      <c r="D1193" s="33"/>
      <c r="E1193" s="34"/>
      <c r="F1193" s="35"/>
      <c r="G1193" s="36">
        <f>IF(B1193="","",MONTH(B1193))</f>
        <v/>
      </c>
      <c r="H1193" s="36">
        <f>IF(B1193="","",YEAR(B1193))</f>
        <v/>
      </c>
      <c r="I1193" s="37">
        <f>IF(D1193="","",IFERROR(INDEX(Listas!$B$2:$B$18,MATCH(D1193,Listas!$A$2:$A$18,0)),"Revisar"))</f>
        <v/>
      </c>
      <c r="J1193" s="37">
        <f>IF(D1193="","",IFERROR(INDEX(Listas!$C$2:$C$18,MATCH(D1193,Listas!$A$2:$A$18,0))&amp;"",""))</f>
        <v/>
      </c>
      <c r="K1193" s="8" t="n"/>
      <c r="L1193" s="1" t="n"/>
    </row>
    <row r="1194">
      <c r="A1194" s="5" t="n"/>
      <c r="B1194" s="38"/>
      <c r="C1194" s="39"/>
      <c r="D1194" s="39"/>
      <c r="E1194" s="40"/>
      <c r="F1194" s="41"/>
      <c r="G1194" s="42">
        <f>IF(B1194="","",MONTH(B1194))</f>
        <v/>
      </c>
      <c r="H1194" s="42">
        <f>IF(B1194="","",YEAR(B1194))</f>
        <v/>
      </c>
      <c r="I1194" s="43">
        <f>IF(D1194="","",IFERROR(INDEX(Listas!$B$2:$B$18,MATCH(D1194,Listas!$A$2:$A$18,0)),"Revisar"))</f>
        <v/>
      </c>
      <c r="J1194" s="43">
        <f>IF(D1194="","",IFERROR(INDEX(Listas!$C$2:$C$18,MATCH(D1194,Listas!$A$2:$A$18,0))&amp;"",""))</f>
        <v/>
      </c>
      <c r="K1194" s="8" t="n"/>
      <c r="L1194" s="1" t="n"/>
    </row>
    <row r="1195">
      <c r="A1195" s="5" t="n"/>
      <c r="B1195" s="32"/>
      <c r="C1195" s="33"/>
      <c r="D1195" s="33"/>
      <c r="E1195" s="34"/>
      <c r="F1195" s="35"/>
      <c r="G1195" s="36">
        <f>IF(B1195="","",MONTH(B1195))</f>
        <v/>
      </c>
      <c r="H1195" s="36">
        <f>IF(B1195="","",YEAR(B1195))</f>
        <v/>
      </c>
      <c r="I1195" s="37">
        <f>IF(D1195="","",IFERROR(INDEX(Listas!$B$2:$B$18,MATCH(D1195,Listas!$A$2:$A$18,0)),"Revisar"))</f>
        <v/>
      </c>
      <c r="J1195" s="37">
        <f>IF(D1195="","",IFERROR(INDEX(Listas!$C$2:$C$18,MATCH(D1195,Listas!$A$2:$A$18,0))&amp;"",""))</f>
        <v/>
      </c>
      <c r="K1195" s="8" t="n"/>
      <c r="L1195" s="1" t="n"/>
    </row>
    <row r="1196">
      <c r="A1196" s="5" t="n"/>
      <c r="B1196" s="38"/>
      <c r="C1196" s="39"/>
      <c r="D1196" s="39"/>
      <c r="E1196" s="40"/>
      <c r="F1196" s="41"/>
      <c r="G1196" s="42">
        <f>IF(B1196="","",MONTH(B1196))</f>
        <v/>
      </c>
      <c r="H1196" s="42">
        <f>IF(B1196="","",YEAR(B1196))</f>
        <v/>
      </c>
      <c r="I1196" s="43">
        <f>IF(D1196="","",IFERROR(INDEX(Listas!$B$2:$B$18,MATCH(D1196,Listas!$A$2:$A$18,0)),"Revisar"))</f>
        <v/>
      </c>
      <c r="J1196" s="43">
        <f>IF(D1196="","",IFERROR(INDEX(Listas!$C$2:$C$18,MATCH(D1196,Listas!$A$2:$A$18,0))&amp;"",""))</f>
        <v/>
      </c>
      <c r="K1196" s="8" t="n"/>
      <c r="L1196" s="1" t="n"/>
    </row>
    <row r="1197">
      <c r="A1197" s="5" t="n"/>
      <c r="B1197" s="32"/>
      <c r="C1197" s="33"/>
      <c r="D1197" s="33"/>
      <c r="E1197" s="34"/>
      <c r="F1197" s="35"/>
      <c r="G1197" s="36">
        <f>IF(B1197="","",MONTH(B1197))</f>
        <v/>
      </c>
      <c r="H1197" s="36">
        <f>IF(B1197="","",YEAR(B1197))</f>
        <v/>
      </c>
      <c r="I1197" s="37">
        <f>IF(D1197="","",IFERROR(INDEX(Listas!$B$2:$B$18,MATCH(D1197,Listas!$A$2:$A$18,0)),"Revisar"))</f>
        <v/>
      </c>
      <c r="J1197" s="37">
        <f>IF(D1197="","",IFERROR(INDEX(Listas!$C$2:$C$18,MATCH(D1197,Listas!$A$2:$A$18,0))&amp;"",""))</f>
        <v/>
      </c>
      <c r="K1197" s="8" t="n"/>
      <c r="L1197" s="1" t="n"/>
    </row>
    <row r="1198">
      <c r="A1198" s="5" t="n"/>
      <c r="B1198" s="38"/>
      <c r="C1198" s="39"/>
      <c r="D1198" s="39"/>
      <c r="E1198" s="40"/>
      <c r="F1198" s="41"/>
      <c r="G1198" s="42">
        <f>IF(B1198="","",MONTH(B1198))</f>
        <v/>
      </c>
      <c r="H1198" s="42">
        <f>IF(B1198="","",YEAR(B1198))</f>
        <v/>
      </c>
      <c r="I1198" s="43">
        <f>IF(D1198="","",IFERROR(INDEX(Listas!$B$2:$B$18,MATCH(D1198,Listas!$A$2:$A$18,0)),"Revisar"))</f>
        <v/>
      </c>
      <c r="J1198" s="43">
        <f>IF(D1198="","",IFERROR(INDEX(Listas!$C$2:$C$18,MATCH(D1198,Listas!$A$2:$A$18,0))&amp;"",""))</f>
        <v/>
      </c>
      <c r="K1198" s="8" t="n"/>
      <c r="L1198" s="1" t="n"/>
    </row>
    <row r="1199">
      <c r="A1199" s="5" t="n"/>
      <c r="B1199" s="32"/>
      <c r="C1199" s="33"/>
      <c r="D1199" s="33"/>
      <c r="E1199" s="34"/>
      <c r="F1199" s="35"/>
      <c r="G1199" s="36">
        <f>IF(B1199="","",MONTH(B1199))</f>
        <v/>
      </c>
      <c r="H1199" s="36">
        <f>IF(B1199="","",YEAR(B1199))</f>
        <v/>
      </c>
      <c r="I1199" s="37">
        <f>IF(D1199="","",IFERROR(INDEX(Listas!$B$2:$B$18,MATCH(D1199,Listas!$A$2:$A$18,0)),"Revisar"))</f>
        <v/>
      </c>
      <c r="J1199" s="37">
        <f>IF(D1199="","",IFERROR(INDEX(Listas!$C$2:$C$18,MATCH(D1199,Listas!$A$2:$A$18,0))&amp;"",""))</f>
        <v/>
      </c>
      <c r="K1199" s="8" t="n"/>
      <c r="L1199" s="1" t="n"/>
    </row>
    <row r="1200">
      <c r="A1200" s="5" t="n"/>
      <c r="B1200" s="38"/>
      <c r="C1200" s="39"/>
      <c r="D1200" s="39"/>
      <c r="E1200" s="40"/>
      <c r="F1200" s="41"/>
      <c r="G1200" s="42">
        <f>IF(B1200="","",MONTH(B1200))</f>
        <v/>
      </c>
      <c r="H1200" s="42">
        <f>IF(B1200="","",YEAR(B1200))</f>
        <v/>
      </c>
      <c r="I1200" s="43">
        <f>IF(D1200="","",IFERROR(INDEX(Listas!$B$2:$B$18,MATCH(D1200,Listas!$A$2:$A$18,0)),"Revisar"))</f>
        <v/>
      </c>
      <c r="J1200" s="43">
        <f>IF(D1200="","",IFERROR(INDEX(Listas!$C$2:$C$18,MATCH(D1200,Listas!$A$2:$A$18,0))&amp;"",""))</f>
        <v/>
      </c>
      <c r="K1200" s="8" t="n"/>
      <c r="L1200" s="1" t="n"/>
    </row>
    <row r="1201">
      <c r="A1201" s="5" t="n"/>
      <c r="B1201" s="32"/>
      <c r="C1201" s="33"/>
      <c r="D1201" s="33"/>
      <c r="E1201" s="34"/>
      <c r="F1201" s="35"/>
      <c r="G1201" s="36">
        <f>IF(B1201="","",MONTH(B1201))</f>
        <v/>
      </c>
      <c r="H1201" s="36">
        <f>IF(B1201="","",YEAR(B1201))</f>
        <v/>
      </c>
      <c r="I1201" s="37">
        <f>IF(D1201="","",IFERROR(INDEX(Listas!$B$2:$B$18,MATCH(D1201,Listas!$A$2:$A$18,0)),"Revisar"))</f>
        <v/>
      </c>
      <c r="J1201" s="37">
        <f>IF(D1201="","",IFERROR(INDEX(Listas!$C$2:$C$18,MATCH(D1201,Listas!$A$2:$A$18,0))&amp;"",""))</f>
        <v/>
      </c>
      <c r="K1201" s="8" t="n"/>
      <c r="L1201" s="1" t="n"/>
    </row>
    <row r="1202">
      <c r="A1202" s="5" t="n"/>
      <c r="B1202" s="38"/>
      <c r="C1202" s="39"/>
      <c r="D1202" s="39"/>
      <c r="E1202" s="40"/>
      <c r="F1202" s="41"/>
      <c r="G1202" s="42">
        <f>IF(B1202="","",MONTH(B1202))</f>
        <v/>
      </c>
      <c r="H1202" s="42">
        <f>IF(B1202="","",YEAR(B1202))</f>
        <v/>
      </c>
      <c r="I1202" s="43">
        <f>IF(D1202="","",IFERROR(INDEX(Listas!$B$2:$B$18,MATCH(D1202,Listas!$A$2:$A$18,0)),"Revisar"))</f>
        <v/>
      </c>
      <c r="J1202" s="43">
        <f>IF(D1202="","",IFERROR(INDEX(Listas!$C$2:$C$18,MATCH(D1202,Listas!$A$2:$A$18,0))&amp;"",""))</f>
        <v/>
      </c>
      <c r="K1202" s="8" t="n"/>
      <c r="L1202" s="1" t="n"/>
    </row>
    <row r="1203">
      <c r="A1203" s="5" t="n"/>
      <c r="B1203" s="32"/>
      <c r="C1203" s="33"/>
      <c r="D1203" s="33"/>
      <c r="E1203" s="34"/>
      <c r="F1203" s="35"/>
      <c r="G1203" s="36">
        <f>IF(B1203="","",MONTH(B1203))</f>
        <v/>
      </c>
      <c r="H1203" s="36">
        <f>IF(B1203="","",YEAR(B1203))</f>
        <v/>
      </c>
      <c r="I1203" s="37">
        <f>IF(D1203="","",IFERROR(INDEX(Listas!$B$2:$B$18,MATCH(D1203,Listas!$A$2:$A$18,0)),"Revisar"))</f>
        <v/>
      </c>
      <c r="J1203" s="37">
        <f>IF(D1203="","",IFERROR(INDEX(Listas!$C$2:$C$18,MATCH(D1203,Listas!$A$2:$A$18,0))&amp;"",""))</f>
        <v/>
      </c>
      <c r="K1203" s="8" t="n"/>
      <c r="L1203" s="1" t="n"/>
    </row>
    <row r="1204">
      <c r="A1204" s="5" t="n"/>
      <c r="B1204" s="38"/>
      <c r="C1204" s="39"/>
      <c r="D1204" s="39"/>
      <c r="E1204" s="40"/>
      <c r="F1204" s="41"/>
      <c r="G1204" s="42">
        <f>IF(B1204="","",MONTH(B1204))</f>
        <v/>
      </c>
      <c r="H1204" s="42">
        <f>IF(B1204="","",YEAR(B1204))</f>
        <v/>
      </c>
      <c r="I1204" s="43">
        <f>IF(D1204="","",IFERROR(INDEX(Listas!$B$2:$B$18,MATCH(D1204,Listas!$A$2:$A$18,0)),"Revisar"))</f>
        <v/>
      </c>
      <c r="J1204" s="43">
        <f>IF(D1204="","",IFERROR(INDEX(Listas!$C$2:$C$18,MATCH(D1204,Listas!$A$2:$A$18,0))&amp;"",""))</f>
        <v/>
      </c>
      <c r="K1204" s="8" t="n"/>
      <c r="L1204" s="1" t="n"/>
    </row>
    <row r="1205">
      <c r="A1205" s="5" t="n"/>
      <c r="B1205" s="32"/>
      <c r="C1205" s="33"/>
      <c r="D1205" s="33"/>
      <c r="E1205" s="34"/>
      <c r="F1205" s="35"/>
      <c r="G1205" s="36">
        <f>IF(B1205="","",MONTH(B1205))</f>
        <v/>
      </c>
      <c r="H1205" s="36">
        <f>IF(B1205="","",YEAR(B1205))</f>
        <v/>
      </c>
      <c r="I1205" s="37">
        <f>IF(D1205="","",IFERROR(INDEX(Listas!$B$2:$B$18,MATCH(D1205,Listas!$A$2:$A$18,0)),"Revisar"))</f>
        <v/>
      </c>
      <c r="J1205" s="37">
        <f>IF(D1205="","",IFERROR(INDEX(Listas!$C$2:$C$18,MATCH(D1205,Listas!$A$2:$A$18,0))&amp;"",""))</f>
        <v/>
      </c>
      <c r="K1205" s="8" t="n"/>
      <c r="L1205" s="1" t="n"/>
    </row>
    <row r="1206">
      <c r="A1206" s="5" t="n"/>
      <c r="B1206" s="38"/>
      <c r="C1206" s="39"/>
      <c r="D1206" s="39"/>
      <c r="E1206" s="40"/>
      <c r="F1206" s="41"/>
      <c r="G1206" s="42">
        <f>IF(B1206="","",MONTH(B1206))</f>
        <v/>
      </c>
      <c r="H1206" s="42">
        <f>IF(B1206="","",YEAR(B1206))</f>
        <v/>
      </c>
      <c r="I1206" s="43">
        <f>IF(D1206="","",IFERROR(INDEX(Listas!$B$2:$B$18,MATCH(D1206,Listas!$A$2:$A$18,0)),"Revisar"))</f>
        <v/>
      </c>
      <c r="J1206" s="43">
        <f>IF(D1206="","",IFERROR(INDEX(Listas!$C$2:$C$18,MATCH(D1206,Listas!$A$2:$A$18,0))&amp;"",""))</f>
        <v/>
      </c>
      <c r="K1206" s="8" t="n"/>
      <c r="L1206" s="1" t="n"/>
    </row>
    <row r="1207">
      <c r="A1207" s="5" t="n"/>
      <c r="B1207" s="32"/>
      <c r="C1207" s="33"/>
      <c r="D1207" s="33"/>
      <c r="E1207" s="34"/>
      <c r="F1207" s="35"/>
      <c r="G1207" s="36">
        <f>IF(B1207="","",MONTH(B1207))</f>
        <v/>
      </c>
      <c r="H1207" s="36">
        <f>IF(B1207="","",YEAR(B1207))</f>
        <v/>
      </c>
      <c r="I1207" s="37">
        <f>IF(D1207="","",IFERROR(INDEX(Listas!$B$2:$B$18,MATCH(D1207,Listas!$A$2:$A$18,0)),"Revisar"))</f>
        <v/>
      </c>
      <c r="J1207" s="37">
        <f>IF(D1207="","",IFERROR(INDEX(Listas!$C$2:$C$18,MATCH(D1207,Listas!$A$2:$A$18,0))&amp;"",""))</f>
        <v/>
      </c>
      <c r="K1207" s="8" t="n"/>
      <c r="L1207" s="1" t="n"/>
    </row>
    <row r="1208">
      <c r="A1208" s="5" t="n"/>
      <c r="B1208" s="38"/>
      <c r="C1208" s="39"/>
      <c r="D1208" s="39"/>
      <c r="E1208" s="40"/>
      <c r="F1208" s="41"/>
      <c r="G1208" s="42">
        <f>IF(B1208="","",MONTH(B1208))</f>
        <v/>
      </c>
      <c r="H1208" s="42">
        <f>IF(B1208="","",YEAR(B1208))</f>
        <v/>
      </c>
      <c r="I1208" s="43">
        <f>IF(D1208="","",IFERROR(INDEX(Listas!$B$2:$B$18,MATCH(D1208,Listas!$A$2:$A$18,0)),"Revisar"))</f>
        <v/>
      </c>
      <c r="J1208" s="43">
        <f>IF(D1208="","",IFERROR(INDEX(Listas!$C$2:$C$18,MATCH(D1208,Listas!$A$2:$A$18,0))&amp;"",""))</f>
        <v/>
      </c>
      <c r="K1208" s="8" t="n"/>
      <c r="L1208" s="1" t="n"/>
    </row>
    <row r="1209">
      <c r="A1209" s="5" t="n"/>
      <c r="B1209" s="32"/>
      <c r="C1209" s="33"/>
      <c r="D1209" s="33"/>
      <c r="E1209" s="34"/>
      <c r="F1209" s="35"/>
      <c r="G1209" s="36">
        <f>IF(B1209="","",MONTH(B1209))</f>
        <v/>
      </c>
      <c r="H1209" s="36">
        <f>IF(B1209="","",YEAR(B1209))</f>
        <v/>
      </c>
      <c r="I1209" s="37">
        <f>IF(D1209="","",IFERROR(INDEX(Listas!$B$2:$B$18,MATCH(D1209,Listas!$A$2:$A$18,0)),"Revisar"))</f>
        <v/>
      </c>
      <c r="J1209" s="37">
        <f>IF(D1209="","",IFERROR(INDEX(Listas!$C$2:$C$18,MATCH(D1209,Listas!$A$2:$A$18,0))&amp;"",""))</f>
        <v/>
      </c>
      <c r="K1209" s="8" t="n"/>
      <c r="L1209" s="1" t="n"/>
    </row>
    <row r="1210">
      <c r="A1210" s="5" t="n"/>
      <c r="B1210" s="38"/>
      <c r="C1210" s="39"/>
      <c r="D1210" s="39"/>
      <c r="E1210" s="40"/>
      <c r="F1210" s="41"/>
      <c r="G1210" s="42">
        <f>IF(B1210="","",MONTH(B1210))</f>
        <v/>
      </c>
      <c r="H1210" s="42">
        <f>IF(B1210="","",YEAR(B1210))</f>
        <v/>
      </c>
      <c r="I1210" s="43">
        <f>IF(D1210="","",IFERROR(INDEX(Listas!$B$2:$B$18,MATCH(D1210,Listas!$A$2:$A$18,0)),"Revisar"))</f>
        <v/>
      </c>
      <c r="J1210" s="43">
        <f>IF(D1210="","",IFERROR(INDEX(Listas!$C$2:$C$18,MATCH(D1210,Listas!$A$2:$A$18,0))&amp;"",""))</f>
        <v/>
      </c>
      <c r="K1210" s="8" t="n"/>
      <c r="L1210" s="1" t="n"/>
    </row>
    <row r="1211">
      <c r="A1211" s="5" t="n"/>
      <c r="B1211" s="32"/>
      <c r="C1211" s="33"/>
      <c r="D1211" s="33"/>
      <c r="E1211" s="34"/>
      <c r="F1211" s="35"/>
      <c r="G1211" s="36">
        <f>IF(B1211="","",MONTH(B1211))</f>
        <v/>
      </c>
      <c r="H1211" s="36">
        <f>IF(B1211="","",YEAR(B1211))</f>
        <v/>
      </c>
      <c r="I1211" s="37">
        <f>IF(D1211="","",IFERROR(INDEX(Listas!$B$2:$B$18,MATCH(D1211,Listas!$A$2:$A$18,0)),"Revisar"))</f>
        <v/>
      </c>
      <c r="J1211" s="37">
        <f>IF(D1211="","",IFERROR(INDEX(Listas!$C$2:$C$18,MATCH(D1211,Listas!$A$2:$A$18,0))&amp;"",""))</f>
        <v/>
      </c>
      <c r="K1211" s="8" t="n"/>
      <c r="L1211" s="1" t="n"/>
    </row>
    <row r="1212">
      <c r="A1212" s="5" t="n"/>
      <c r="B1212" s="38"/>
      <c r="C1212" s="39"/>
      <c r="D1212" s="39"/>
      <c r="E1212" s="40"/>
      <c r="F1212" s="41"/>
      <c r="G1212" s="42">
        <f>IF(B1212="","",MONTH(B1212))</f>
        <v/>
      </c>
      <c r="H1212" s="42">
        <f>IF(B1212="","",YEAR(B1212))</f>
        <v/>
      </c>
      <c r="I1212" s="43">
        <f>IF(D1212="","",IFERROR(INDEX(Listas!$B$2:$B$18,MATCH(D1212,Listas!$A$2:$A$18,0)),"Revisar"))</f>
        <v/>
      </c>
      <c r="J1212" s="43">
        <f>IF(D1212="","",IFERROR(INDEX(Listas!$C$2:$C$18,MATCH(D1212,Listas!$A$2:$A$18,0))&amp;"",""))</f>
        <v/>
      </c>
      <c r="K1212" s="8" t="n"/>
      <c r="L1212" s="1" t="n"/>
    </row>
    <row r="1213">
      <c r="A1213" s="5" t="n"/>
      <c r="B1213" s="32"/>
      <c r="C1213" s="33"/>
      <c r="D1213" s="33"/>
      <c r="E1213" s="34"/>
      <c r="F1213" s="35"/>
      <c r="G1213" s="36">
        <f>IF(B1213="","",MONTH(B1213))</f>
        <v/>
      </c>
      <c r="H1213" s="36">
        <f>IF(B1213="","",YEAR(B1213))</f>
        <v/>
      </c>
      <c r="I1213" s="37">
        <f>IF(D1213="","",IFERROR(INDEX(Listas!$B$2:$B$18,MATCH(D1213,Listas!$A$2:$A$18,0)),"Revisar"))</f>
        <v/>
      </c>
      <c r="J1213" s="37">
        <f>IF(D1213="","",IFERROR(INDEX(Listas!$C$2:$C$18,MATCH(D1213,Listas!$A$2:$A$18,0))&amp;"",""))</f>
        <v/>
      </c>
      <c r="K1213" s="8" t="n"/>
      <c r="L1213" s="1" t="n"/>
    </row>
    <row r="1214">
      <c r="A1214" s="5" t="n"/>
      <c r="B1214" s="38"/>
      <c r="C1214" s="39"/>
      <c r="D1214" s="39"/>
      <c r="E1214" s="40"/>
      <c r="F1214" s="41"/>
      <c r="G1214" s="42">
        <f>IF(B1214="","",MONTH(B1214))</f>
        <v/>
      </c>
      <c r="H1214" s="42">
        <f>IF(B1214="","",YEAR(B1214))</f>
        <v/>
      </c>
      <c r="I1214" s="43">
        <f>IF(D1214="","",IFERROR(INDEX(Listas!$B$2:$B$18,MATCH(D1214,Listas!$A$2:$A$18,0)),"Revisar"))</f>
        <v/>
      </c>
      <c r="J1214" s="43">
        <f>IF(D1214="","",IFERROR(INDEX(Listas!$C$2:$C$18,MATCH(D1214,Listas!$A$2:$A$18,0))&amp;"",""))</f>
        <v/>
      </c>
      <c r="K1214" s="8" t="n"/>
      <c r="L1214" s="1" t="n"/>
    </row>
    <row r="1215">
      <c r="A1215" s="5" t="n"/>
      <c r="B1215" s="32"/>
      <c r="C1215" s="33"/>
      <c r="D1215" s="33"/>
      <c r="E1215" s="34"/>
      <c r="F1215" s="35"/>
      <c r="G1215" s="36">
        <f>IF(B1215="","",MONTH(B1215))</f>
        <v/>
      </c>
      <c r="H1215" s="36">
        <f>IF(B1215="","",YEAR(B1215))</f>
        <v/>
      </c>
      <c r="I1215" s="37">
        <f>IF(D1215="","",IFERROR(INDEX(Listas!$B$2:$B$18,MATCH(D1215,Listas!$A$2:$A$18,0)),"Revisar"))</f>
        <v/>
      </c>
      <c r="J1215" s="37">
        <f>IF(D1215="","",IFERROR(INDEX(Listas!$C$2:$C$18,MATCH(D1215,Listas!$A$2:$A$18,0))&amp;"",""))</f>
        <v/>
      </c>
      <c r="K1215" s="8" t="n"/>
      <c r="L1215" s="1" t="n"/>
    </row>
    <row r="1216">
      <c r="A1216" s="5" t="n"/>
      <c r="B1216" s="38"/>
      <c r="C1216" s="39"/>
      <c r="D1216" s="39"/>
      <c r="E1216" s="40"/>
      <c r="F1216" s="41"/>
      <c r="G1216" s="42">
        <f>IF(B1216="","",MONTH(B1216))</f>
        <v/>
      </c>
      <c r="H1216" s="42">
        <f>IF(B1216="","",YEAR(B1216))</f>
        <v/>
      </c>
      <c r="I1216" s="43">
        <f>IF(D1216="","",IFERROR(INDEX(Listas!$B$2:$B$18,MATCH(D1216,Listas!$A$2:$A$18,0)),"Revisar"))</f>
        <v/>
      </c>
      <c r="J1216" s="43">
        <f>IF(D1216="","",IFERROR(INDEX(Listas!$C$2:$C$18,MATCH(D1216,Listas!$A$2:$A$18,0))&amp;"",""))</f>
        <v/>
      </c>
      <c r="K1216" s="8" t="n"/>
      <c r="L1216" s="1" t="n"/>
    </row>
    <row r="1217">
      <c r="A1217" s="5" t="n"/>
      <c r="B1217" s="32"/>
      <c r="C1217" s="33"/>
      <c r="D1217" s="33"/>
      <c r="E1217" s="34"/>
      <c r="F1217" s="35"/>
      <c r="G1217" s="36">
        <f>IF(B1217="","",MONTH(B1217))</f>
        <v/>
      </c>
      <c r="H1217" s="36">
        <f>IF(B1217="","",YEAR(B1217))</f>
        <v/>
      </c>
      <c r="I1217" s="37">
        <f>IF(D1217="","",IFERROR(INDEX(Listas!$B$2:$B$18,MATCH(D1217,Listas!$A$2:$A$18,0)),"Revisar"))</f>
        <v/>
      </c>
      <c r="J1217" s="37">
        <f>IF(D1217="","",IFERROR(INDEX(Listas!$C$2:$C$18,MATCH(D1217,Listas!$A$2:$A$18,0))&amp;"",""))</f>
        <v/>
      </c>
      <c r="K1217" s="8" t="n"/>
      <c r="L1217" s="1" t="n"/>
    </row>
    <row r="1218">
      <c r="A1218" s="5" t="n"/>
      <c r="B1218" s="38"/>
      <c r="C1218" s="39"/>
      <c r="D1218" s="39"/>
      <c r="E1218" s="40"/>
      <c r="F1218" s="41"/>
      <c r="G1218" s="42">
        <f>IF(B1218="","",MONTH(B1218))</f>
        <v/>
      </c>
      <c r="H1218" s="42">
        <f>IF(B1218="","",YEAR(B1218))</f>
        <v/>
      </c>
      <c r="I1218" s="43">
        <f>IF(D1218="","",IFERROR(INDEX(Listas!$B$2:$B$18,MATCH(D1218,Listas!$A$2:$A$18,0)),"Revisar"))</f>
        <v/>
      </c>
      <c r="J1218" s="43">
        <f>IF(D1218="","",IFERROR(INDEX(Listas!$C$2:$C$18,MATCH(D1218,Listas!$A$2:$A$18,0))&amp;"",""))</f>
        <v/>
      </c>
      <c r="K1218" s="8" t="n"/>
      <c r="L1218" s="1" t="n"/>
    </row>
    <row r="1219">
      <c r="A1219" s="5" t="n"/>
      <c r="B1219" s="32"/>
      <c r="C1219" s="33"/>
      <c r="D1219" s="33"/>
      <c r="E1219" s="34"/>
      <c r="F1219" s="35"/>
      <c r="G1219" s="36">
        <f>IF(B1219="","",MONTH(B1219))</f>
        <v/>
      </c>
      <c r="H1219" s="36">
        <f>IF(B1219="","",YEAR(B1219))</f>
        <v/>
      </c>
      <c r="I1219" s="37">
        <f>IF(D1219="","",IFERROR(INDEX(Listas!$B$2:$B$18,MATCH(D1219,Listas!$A$2:$A$18,0)),"Revisar"))</f>
        <v/>
      </c>
      <c r="J1219" s="37">
        <f>IF(D1219="","",IFERROR(INDEX(Listas!$C$2:$C$18,MATCH(D1219,Listas!$A$2:$A$18,0))&amp;"",""))</f>
        <v/>
      </c>
      <c r="K1219" s="8" t="n"/>
      <c r="L1219" s="1" t="n"/>
    </row>
    <row r="1220">
      <c r="A1220" s="5" t="n"/>
      <c r="B1220" s="38"/>
      <c r="C1220" s="39"/>
      <c r="D1220" s="39"/>
      <c r="E1220" s="40"/>
      <c r="F1220" s="41"/>
      <c r="G1220" s="42">
        <f>IF(B1220="","",MONTH(B1220))</f>
        <v/>
      </c>
      <c r="H1220" s="42">
        <f>IF(B1220="","",YEAR(B1220))</f>
        <v/>
      </c>
      <c r="I1220" s="43">
        <f>IF(D1220="","",IFERROR(INDEX(Listas!$B$2:$B$18,MATCH(D1220,Listas!$A$2:$A$18,0)),"Revisar"))</f>
        <v/>
      </c>
      <c r="J1220" s="43">
        <f>IF(D1220="","",IFERROR(INDEX(Listas!$C$2:$C$18,MATCH(D1220,Listas!$A$2:$A$18,0))&amp;"",""))</f>
        <v/>
      </c>
      <c r="K1220" s="8" t="n"/>
      <c r="L1220" s="1" t="n"/>
    </row>
    <row r="1221">
      <c r="A1221" s="5" t="n"/>
      <c r="B1221" s="32"/>
      <c r="C1221" s="33"/>
      <c r="D1221" s="33"/>
      <c r="E1221" s="34"/>
      <c r="F1221" s="35"/>
      <c r="G1221" s="36">
        <f>IF(B1221="","",MONTH(B1221))</f>
        <v/>
      </c>
      <c r="H1221" s="36">
        <f>IF(B1221="","",YEAR(B1221))</f>
        <v/>
      </c>
      <c r="I1221" s="37">
        <f>IF(D1221="","",IFERROR(INDEX(Listas!$B$2:$B$18,MATCH(D1221,Listas!$A$2:$A$18,0)),"Revisar"))</f>
        <v/>
      </c>
      <c r="J1221" s="37">
        <f>IF(D1221="","",IFERROR(INDEX(Listas!$C$2:$C$18,MATCH(D1221,Listas!$A$2:$A$18,0))&amp;"",""))</f>
        <v/>
      </c>
      <c r="K1221" s="8" t="n"/>
      <c r="L1221" s="1" t="n"/>
    </row>
    <row r="1222">
      <c r="A1222" s="5" t="n"/>
      <c r="B1222" s="38"/>
      <c r="C1222" s="39"/>
      <c r="D1222" s="39"/>
      <c r="E1222" s="40"/>
      <c r="F1222" s="41"/>
      <c r="G1222" s="42">
        <f>IF(B1222="","",MONTH(B1222))</f>
        <v/>
      </c>
      <c r="H1222" s="42">
        <f>IF(B1222="","",YEAR(B1222))</f>
        <v/>
      </c>
      <c r="I1222" s="43">
        <f>IF(D1222="","",IFERROR(INDEX(Listas!$B$2:$B$18,MATCH(D1222,Listas!$A$2:$A$18,0)),"Revisar"))</f>
        <v/>
      </c>
      <c r="J1222" s="43">
        <f>IF(D1222="","",IFERROR(INDEX(Listas!$C$2:$C$18,MATCH(D1222,Listas!$A$2:$A$18,0))&amp;"",""))</f>
        <v/>
      </c>
      <c r="K1222" s="8" t="n"/>
      <c r="L1222" s="1" t="n"/>
    </row>
    <row r="1223">
      <c r="A1223" s="5" t="n"/>
      <c r="B1223" s="32"/>
      <c r="C1223" s="33"/>
      <c r="D1223" s="33"/>
      <c r="E1223" s="34"/>
      <c r="F1223" s="35"/>
      <c r="G1223" s="36">
        <f>IF(B1223="","",MONTH(B1223))</f>
        <v/>
      </c>
      <c r="H1223" s="36">
        <f>IF(B1223="","",YEAR(B1223))</f>
        <v/>
      </c>
      <c r="I1223" s="37">
        <f>IF(D1223="","",IFERROR(INDEX(Listas!$B$2:$B$18,MATCH(D1223,Listas!$A$2:$A$18,0)),"Revisar"))</f>
        <v/>
      </c>
      <c r="J1223" s="37">
        <f>IF(D1223="","",IFERROR(INDEX(Listas!$C$2:$C$18,MATCH(D1223,Listas!$A$2:$A$18,0))&amp;"",""))</f>
        <v/>
      </c>
      <c r="K1223" s="8" t="n"/>
      <c r="L1223" s="1" t="n"/>
    </row>
    <row r="1224">
      <c r="A1224" s="5" t="n"/>
      <c r="B1224" s="38"/>
      <c r="C1224" s="39"/>
      <c r="D1224" s="39"/>
      <c r="E1224" s="40"/>
      <c r="F1224" s="41"/>
      <c r="G1224" s="42">
        <f>IF(B1224="","",MONTH(B1224))</f>
        <v/>
      </c>
      <c r="H1224" s="42">
        <f>IF(B1224="","",YEAR(B1224))</f>
        <v/>
      </c>
      <c r="I1224" s="43">
        <f>IF(D1224="","",IFERROR(INDEX(Listas!$B$2:$B$18,MATCH(D1224,Listas!$A$2:$A$18,0)),"Revisar"))</f>
        <v/>
      </c>
      <c r="J1224" s="43">
        <f>IF(D1224="","",IFERROR(INDEX(Listas!$C$2:$C$18,MATCH(D1224,Listas!$A$2:$A$18,0))&amp;"",""))</f>
        <v/>
      </c>
      <c r="K1224" s="8" t="n"/>
      <c r="L1224" s="1" t="n"/>
    </row>
    <row r="1225">
      <c r="A1225" s="5" t="n"/>
      <c r="B1225" s="32"/>
      <c r="C1225" s="33"/>
      <c r="D1225" s="33"/>
      <c r="E1225" s="34"/>
      <c r="F1225" s="35"/>
      <c r="G1225" s="36">
        <f>IF(B1225="","",MONTH(B1225))</f>
        <v/>
      </c>
      <c r="H1225" s="36">
        <f>IF(B1225="","",YEAR(B1225))</f>
        <v/>
      </c>
      <c r="I1225" s="37">
        <f>IF(D1225="","",IFERROR(INDEX(Listas!$B$2:$B$18,MATCH(D1225,Listas!$A$2:$A$18,0)),"Revisar"))</f>
        <v/>
      </c>
      <c r="J1225" s="37">
        <f>IF(D1225="","",IFERROR(INDEX(Listas!$C$2:$C$18,MATCH(D1225,Listas!$A$2:$A$18,0))&amp;"",""))</f>
        <v/>
      </c>
      <c r="K1225" s="8" t="n"/>
      <c r="L1225" s="1" t="n"/>
    </row>
    <row r="1226">
      <c r="A1226" s="5" t="n"/>
      <c r="B1226" s="38"/>
      <c r="C1226" s="39"/>
      <c r="D1226" s="39"/>
      <c r="E1226" s="40"/>
      <c r="F1226" s="41"/>
      <c r="G1226" s="42">
        <f>IF(B1226="","",MONTH(B1226))</f>
        <v/>
      </c>
      <c r="H1226" s="42">
        <f>IF(B1226="","",YEAR(B1226))</f>
        <v/>
      </c>
      <c r="I1226" s="43">
        <f>IF(D1226="","",IFERROR(INDEX(Listas!$B$2:$B$18,MATCH(D1226,Listas!$A$2:$A$18,0)),"Revisar"))</f>
        <v/>
      </c>
      <c r="J1226" s="43">
        <f>IF(D1226="","",IFERROR(INDEX(Listas!$C$2:$C$18,MATCH(D1226,Listas!$A$2:$A$18,0))&amp;"",""))</f>
        <v/>
      </c>
      <c r="K1226" s="8" t="n"/>
      <c r="L1226" s="1" t="n"/>
    </row>
    <row r="1227">
      <c r="A1227" s="5" t="n"/>
      <c r="B1227" s="32"/>
      <c r="C1227" s="33"/>
      <c r="D1227" s="33"/>
      <c r="E1227" s="34"/>
      <c r="F1227" s="35"/>
      <c r="G1227" s="36">
        <f>IF(B1227="","",MONTH(B1227))</f>
        <v/>
      </c>
      <c r="H1227" s="36">
        <f>IF(B1227="","",YEAR(B1227))</f>
        <v/>
      </c>
      <c r="I1227" s="37">
        <f>IF(D1227="","",IFERROR(INDEX(Listas!$B$2:$B$18,MATCH(D1227,Listas!$A$2:$A$18,0)),"Revisar"))</f>
        <v/>
      </c>
      <c r="J1227" s="37">
        <f>IF(D1227="","",IFERROR(INDEX(Listas!$C$2:$C$18,MATCH(D1227,Listas!$A$2:$A$18,0))&amp;"",""))</f>
        <v/>
      </c>
      <c r="K1227" s="8" t="n"/>
      <c r="L1227" s="1" t="n"/>
    </row>
    <row r="1228">
      <c r="A1228" s="5" t="n"/>
      <c r="B1228" s="38"/>
      <c r="C1228" s="39"/>
      <c r="D1228" s="39"/>
      <c r="E1228" s="40"/>
      <c r="F1228" s="41"/>
      <c r="G1228" s="42">
        <f>IF(B1228="","",MONTH(B1228))</f>
        <v/>
      </c>
      <c r="H1228" s="42">
        <f>IF(B1228="","",YEAR(B1228))</f>
        <v/>
      </c>
      <c r="I1228" s="43">
        <f>IF(D1228="","",IFERROR(INDEX(Listas!$B$2:$B$18,MATCH(D1228,Listas!$A$2:$A$18,0)),"Revisar"))</f>
        <v/>
      </c>
      <c r="J1228" s="43">
        <f>IF(D1228="","",IFERROR(INDEX(Listas!$C$2:$C$18,MATCH(D1228,Listas!$A$2:$A$18,0))&amp;"",""))</f>
        <v/>
      </c>
      <c r="K1228" s="8" t="n"/>
      <c r="L1228" s="1" t="n"/>
    </row>
    <row r="1229">
      <c r="A1229" s="5" t="n"/>
      <c r="B1229" s="32"/>
      <c r="C1229" s="33"/>
      <c r="D1229" s="33"/>
      <c r="E1229" s="34"/>
      <c r="F1229" s="35"/>
      <c r="G1229" s="36">
        <f>IF(B1229="","",MONTH(B1229))</f>
        <v/>
      </c>
      <c r="H1229" s="36">
        <f>IF(B1229="","",YEAR(B1229))</f>
        <v/>
      </c>
      <c r="I1229" s="37">
        <f>IF(D1229="","",IFERROR(INDEX(Listas!$B$2:$B$18,MATCH(D1229,Listas!$A$2:$A$18,0)),"Revisar"))</f>
        <v/>
      </c>
      <c r="J1229" s="37">
        <f>IF(D1229="","",IFERROR(INDEX(Listas!$C$2:$C$18,MATCH(D1229,Listas!$A$2:$A$18,0))&amp;"",""))</f>
        <v/>
      </c>
      <c r="K1229" s="8" t="n"/>
      <c r="L1229" s="1" t="n"/>
    </row>
    <row r="1230">
      <c r="A1230" s="5" t="n"/>
      <c r="B1230" s="38"/>
      <c r="C1230" s="39"/>
      <c r="D1230" s="39"/>
      <c r="E1230" s="40"/>
      <c r="F1230" s="41"/>
      <c r="G1230" s="42">
        <f>IF(B1230="","",MONTH(B1230))</f>
        <v/>
      </c>
      <c r="H1230" s="42">
        <f>IF(B1230="","",YEAR(B1230))</f>
        <v/>
      </c>
      <c r="I1230" s="43">
        <f>IF(D1230="","",IFERROR(INDEX(Listas!$B$2:$B$18,MATCH(D1230,Listas!$A$2:$A$18,0)),"Revisar"))</f>
        <v/>
      </c>
      <c r="J1230" s="43">
        <f>IF(D1230="","",IFERROR(INDEX(Listas!$C$2:$C$18,MATCH(D1230,Listas!$A$2:$A$18,0))&amp;"",""))</f>
        <v/>
      </c>
      <c r="K1230" s="8" t="n"/>
      <c r="L1230" s="1" t="n"/>
    </row>
    <row r="1231">
      <c r="A1231" s="5" t="n"/>
      <c r="B1231" s="32"/>
      <c r="C1231" s="33"/>
      <c r="D1231" s="33"/>
      <c r="E1231" s="34"/>
      <c r="F1231" s="35"/>
      <c r="G1231" s="36">
        <f>IF(B1231="","",MONTH(B1231))</f>
        <v/>
      </c>
      <c r="H1231" s="36">
        <f>IF(B1231="","",YEAR(B1231))</f>
        <v/>
      </c>
      <c r="I1231" s="37">
        <f>IF(D1231="","",IFERROR(INDEX(Listas!$B$2:$B$18,MATCH(D1231,Listas!$A$2:$A$18,0)),"Revisar"))</f>
        <v/>
      </c>
      <c r="J1231" s="37">
        <f>IF(D1231="","",IFERROR(INDEX(Listas!$C$2:$C$18,MATCH(D1231,Listas!$A$2:$A$18,0))&amp;"",""))</f>
        <v/>
      </c>
      <c r="K1231" s="8" t="n"/>
      <c r="L1231" s="1" t="n"/>
    </row>
    <row r="1232">
      <c r="A1232" s="5" t="n"/>
      <c r="B1232" s="38"/>
      <c r="C1232" s="39"/>
      <c r="D1232" s="39"/>
      <c r="E1232" s="40"/>
      <c r="F1232" s="41"/>
      <c r="G1232" s="42">
        <f>IF(B1232="","",MONTH(B1232))</f>
        <v/>
      </c>
      <c r="H1232" s="42">
        <f>IF(B1232="","",YEAR(B1232))</f>
        <v/>
      </c>
      <c r="I1232" s="43">
        <f>IF(D1232="","",IFERROR(INDEX(Listas!$B$2:$B$18,MATCH(D1232,Listas!$A$2:$A$18,0)),"Revisar"))</f>
        <v/>
      </c>
      <c r="J1232" s="43">
        <f>IF(D1232="","",IFERROR(INDEX(Listas!$C$2:$C$18,MATCH(D1232,Listas!$A$2:$A$18,0))&amp;"",""))</f>
        <v/>
      </c>
      <c r="K1232" s="8" t="n"/>
      <c r="L1232" s="1" t="n"/>
    </row>
    <row r="1233">
      <c r="A1233" s="5" t="n"/>
      <c r="B1233" s="32"/>
      <c r="C1233" s="33"/>
      <c r="D1233" s="33"/>
      <c r="E1233" s="34"/>
      <c r="F1233" s="35"/>
      <c r="G1233" s="36">
        <f>IF(B1233="","",MONTH(B1233))</f>
        <v/>
      </c>
      <c r="H1233" s="36">
        <f>IF(B1233="","",YEAR(B1233))</f>
        <v/>
      </c>
      <c r="I1233" s="37">
        <f>IF(D1233="","",IFERROR(INDEX(Listas!$B$2:$B$18,MATCH(D1233,Listas!$A$2:$A$18,0)),"Revisar"))</f>
        <v/>
      </c>
      <c r="J1233" s="37">
        <f>IF(D1233="","",IFERROR(INDEX(Listas!$C$2:$C$18,MATCH(D1233,Listas!$A$2:$A$18,0))&amp;"",""))</f>
        <v/>
      </c>
      <c r="K1233" s="8" t="n"/>
      <c r="L1233" s="1" t="n"/>
    </row>
    <row r="1234">
      <c r="A1234" s="5" t="n"/>
      <c r="B1234" s="38"/>
      <c r="C1234" s="39"/>
      <c r="D1234" s="39"/>
      <c r="E1234" s="40"/>
      <c r="F1234" s="41"/>
      <c r="G1234" s="42">
        <f>IF(B1234="","",MONTH(B1234))</f>
        <v/>
      </c>
      <c r="H1234" s="42">
        <f>IF(B1234="","",YEAR(B1234))</f>
        <v/>
      </c>
      <c r="I1234" s="43">
        <f>IF(D1234="","",IFERROR(INDEX(Listas!$B$2:$B$18,MATCH(D1234,Listas!$A$2:$A$18,0)),"Revisar"))</f>
        <v/>
      </c>
      <c r="J1234" s="43">
        <f>IF(D1234="","",IFERROR(INDEX(Listas!$C$2:$C$18,MATCH(D1234,Listas!$A$2:$A$18,0))&amp;"",""))</f>
        <v/>
      </c>
      <c r="K1234" s="8" t="n"/>
      <c r="L1234" s="1" t="n"/>
    </row>
    <row r="1235">
      <c r="A1235" s="5" t="n"/>
      <c r="B1235" s="32"/>
      <c r="C1235" s="33"/>
      <c r="D1235" s="33"/>
      <c r="E1235" s="34"/>
      <c r="F1235" s="35"/>
      <c r="G1235" s="36">
        <f>IF(B1235="","",MONTH(B1235))</f>
        <v/>
      </c>
      <c r="H1235" s="36">
        <f>IF(B1235="","",YEAR(B1235))</f>
        <v/>
      </c>
      <c r="I1235" s="37">
        <f>IF(D1235="","",IFERROR(INDEX(Listas!$B$2:$B$18,MATCH(D1235,Listas!$A$2:$A$18,0)),"Revisar"))</f>
        <v/>
      </c>
      <c r="J1235" s="37">
        <f>IF(D1235="","",IFERROR(INDEX(Listas!$C$2:$C$18,MATCH(D1235,Listas!$A$2:$A$18,0))&amp;"",""))</f>
        <v/>
      </c>
      <c r="K1235" s="8" t="n"/>
      <c r="L1235" s="1" t="n"/>
    </row>
    <row r="1236">
      <c r="A1236" s="5" t="n"/>
      <c r="B1236" s="38"/>
      <c r="C1236" s="39"/>
      <c r="D1236" s="39"/>
      <c r="E1236" s="40"/>
      <c r="F1236" s="41"/>
      <c r="G1236" s="42">
        <f>IF(B1236="","",MONTH(B1236))</f>
        <v/>
      </c>
      <c r="H1236" s="42">
        <f>IF(B1236="","",YEAR(B1236))</f>
        <v/>
      </c>
      <c r="I1236" s="43">
        <f>IF(D1236="","",IFERROR(INDEX(Listas!$B$2:$B$18,MATCH(D1236,Listas!$A$2:$A$18,0)),"Revisar"))</f>
        <v/>
      </c>
      <c r="J1236" s="43">
        <f>IF(D1236="","",IFERROR(INDEX(Listas!$C$2:$C$18,MATCH(D1236,Listas!$A$2:$A$18,0))&amp;"",""))</f>
        <v/>
      </c>
      <c r="K1236" s="8" t="n"/>
      <c r="L1236" s="1" t="n"/>
    </row>
    <row r="1237">
      <c r="A1237" s="5" t="n"/>
      <c r="B1237" s="32"/>
      <c r="C1237" s="33"/>
      <c r="D1237" s="33"/>
      <c r="E1237" s="34"/>
      <c r="F1237" s="35"/>
      <c r="G1237" s="36">
        <f>IF(B1237="","",MONTH(B1237))</f>
        <v/>
      </c>
      <c r="H1237" s="36">
        <f>IF(B1237="","",YEAR(B1237))</f>
        <v/>
      </c>
      <c r="I1237" s="37">
        <f>IF(D1237="","",IFERROR(INDEX(Listas!$B$2:$B$18,MATCH(D1237,Listas!$A$2:$A$18,0)),"Revisar"))</f>
        <v/>
      </c>
      <c r="J1237" s="37">
        <f>IF(D1237="","",IFERROR(INDEX(Listas!$C$2:$C$18,MATCH(D1237,Listas!$A$2:$A$18,0))&amp;"",""))</f>
        <v/>
      </c>
      <c r="K1237" s="8" t="n"/>
      <c r="L1237" s="1" t="n"/>
    </row>
    <row r="1238">
      <c r="A1238" s="5" t="n"/>
      <c r="B1238" s="38"/>
      <c r="C1238" s="39"/>
      <c r="D1238" s="39"/>
      <c r="E1238" s="40"/>
      <c r="F1238" s="41"/>
      <c r="G1238" s="42">
        <f>IF(B1238="","",MONTH(B1238))</f>
        <v/>
      </c>
      <c r="H1238" s="42">
        <f>IF(B1238="","",YEAR(B1238))</f>
        <v/>
      </c>
      <c r="I1238" s="43">
        <f>IF(D1238="","",IFERROR(INDEX(Listas!$B$2:$B$18,MATCH(D1238,Listas!$A$2:$A$18,0)),"Revisar"))</f>
        <v/>
      </c>
      <c r="J1238" s="43">
        <f>IF(D1238="","",IFERROR(INDEX(Listas!$C$2:$C$18,MATCH(D1238,Listas!$A$2:$A$18,0))&amp;"",""))</f>
        <v/>
      </c>
      <c r="K1238" s="8" t="n"/>
      <c r="L1238" s="1" t="n"/>
    </row>
    <row r="1239">
      <c r="A1239" s="5" t="n"/>
      <c r="B1239" s="32"/>
      <c r="C1239" s="33"/>
      <c r="D1239" s="33"/>
      <c r="E1239" s="34"/>
      <c r="F1239" s="35"/>
      <c r="G1239" s="36">
        <f>IF(B1239="","",MONTH(B1239))</f>
        <v/>
      </c>
      <c r="H1239" s="36">
        <f>IF(B1239="","",YEAR(B1239))</f>
        <v/>
      </c>
      <c r="I1239" s="37">
        <f>IF(D1239="","",IFERROR(INDEX(Listas!$B$2:$B$18,MATCH(D1239,Listas!$A$2:$A$18,0)),"Revisar"))</f>
        <v/>
      </c>
      <c r="J1239" s="37">
        <f>IF(D1239="","",IFERROR(INDEX(Listas!$C$2:$C$18,MATCH(D1239,Listas!$A$2:$A$18,0))&amp;"",""))</f>
        <v/>
      </c>
      <c r="K1239" s="8" t="n"/>
      <c r="L1239" s="1" t="n"/>
    </row>
    <row r="1240">
      <c r="A1240" s="5" t="n"/>
      <c r="B1240" s="38"/>
      <c r="C1240" s="39"/>
      <c r="D1240" s="39"/>
      <c r="E1240" s="40"/>
      <c r="F1240" s="41"/>
      <c r="G1240" s="42">
        <f>IF(B1240="","",MONTH(B1240))</f>
        <v/>
      </c>
      <c r="H1240" s="42">
        <f>IF(B1240="","",YEAR(B1240))</f>
        <v/>
      </c>
      <c r="I1240" s="43">
        <f>IF(D1240="","",IFERROR(INDEX(Listas!$B$2:$B$18,MATCH(D1240,Listas!$A$2:$A$18,0)),"Revisar"))</f>
        <v/>
      </c>
      <c r="J1240" s="43">
        <f>IF(D1240="","",IFERROR(INDEX(Listas!$C$2:$C$18,MATCH(D1240,Listas!$A$2:$A$18,0))&amp;"",""))</f>
        <v/>
      </c>
      <c r="K1240" s="8" t="n"/>
      <c r="L1240" s="1" t="n"/>
    </row>
    <row r="1241">
      <c r="A1241" s="5" t="n"/>
      <c r="B1241" s="32"/>
      <c r="C1241" s="33"/>
      <c r="D1241" s="33"/>
      <c r="E1241" s="34"/>
      <c r="F1241" s="35"/>
      <c r="G1241" s="36">
        <f>IF(B1241="","",MONTH(B1241))</f>
        <v/>
      </c>
      <c r="H1241" s="36">
        <f>IF(B1241="","",YEAR(B1241))</f>
        <v/>
      </c>
      <c r="I1241" s="37">
        <f>IF(D1241="","",IFERROR(INDEX(Listas!$B$2:$B$18,MATCH(D1241,Listas!$A$2:$A$18,0)),"Revisar"))</f>
        <v/>
      </c>
      <c r="J1241" s="37">
        <f>IF(D1241="","",IFERROR(INDEX(Listas!$C$2:$C$18,MATCH(D1241,Listas!$A$2:$A$18,0))&amp;"",""))</f>
        <v/>
      </c>
      <c r="K1241" s="8" t="n"/>
      <c r="L1241" s="1" t="n"/>
    </row>
    <row r="1242">
      <c r="A1242" s="5" t="n"/>
      <c r="B1242" s="38"/>
      <c r="C1242" s="39"/>
      <c r="D1242" s="39"/>
      <c r="E1242" s="40"/>
      <c r="F1242" s="41"/>
      <c r="G1242" s="42">
        <f>IF(B1242="","",MONTH(B1242))</f>
        <v/>
      </c>
      <c r="H1242" s="42">
        <f>IF(B1242="","",YEAR(B1242))</f>
        <v/>
      </c>
      <c r="I1242" s="43">
        <f>IF(D1242="","",IFERROR(INDEX(Listas!$B$2:$B$18,MATCH(D1242,Listas!$A$2:$A$18,0)),"Revisar"))</f>
        <v/>
      </c>
      <c r="J1242" s="43">
        <f>IF(D1242="","",IFERROR(INDEX(Listas!$C$2:$C$18,MATCH(D1242,Listas!$A$2:$A$18,0))&amp;"",""))</f>
        <v/>
      </c>
      <c r="K1242" s="8" t="n"/>
      <c r="L1242" s="1" t="n"/>
    </row>
    <row r="1243">
      <c r="A1243" s="5" t="n"/>
      <c r="B1243" s="32"/>
      <c r="C1243" s="33"/>
      <c r="D1243" s="33"/>
      <c r="E1243" s="34"/>
      <c r="F1243" s="35"/>
      <c r="G1243" s="36">
        <f>IF(B1243="","",MONTH(B1243))</f>
        <v/>
      </c>
      <c r="H1243" s="36">
        <f>IF(B1243="","",YEAR(B1243))</f>
        <v/>
      </c>
      <c r="I1243" s="37">
        <f>IF(D1243="","",IFERROR(INDEX(Listas!$B$2:$B$18,MATCH(D1243,Listas!$A$2:$A$18,0)),"Revisar"))</f>
        <v/>
      </c>
      <c r="J1243" s="37">
        <f>IF(D1243="","",IFERROR(INDEX(Listas!$C$2:$C$18,MATCH(D1243,Listas!$A$2:$A$18,0))&amp;"",""))</f>
        <v/>
      </c>
      <c r="K1243" s="8" t="n"/>
      <c r="L1243" s="1" t="n"/>
    </row>
    <row r="1244">
      <c r="A1244" s="5" t="n"/>
      <c r="B1244" s="38"/>
      <c r="C1244" s="39"/>
      <c r="D1244" s="39"/>
      <c r="E1244" s="40"/>
      <c r="F1244" s="41"/>
      <c r="G1244" s="42">
        <f>IF(B1244="","",MONTH(B1244))</f>
        <v/>
      </c>
      <c r="H1244" s="42">
        <f>IF(B1244="","",YEAR(B1244))</f>
        <v/>
      </c>
      <c r="I1244" s="43">
        <f>IF(D1244="","",IFERROR(INDEX(Listas!$B$2:$B$18,MATCH(D1244,Listas!$A$2:$A$18,0)),"Revisar"))</f>
        <v/>
      </c>
      <c r="J1244" s="43">
        <f>IF(D1244="","",IFERROR(INDEX(Listas!$C$2:$C$18,MATCH(D1244,Listas!$A$2:$A$18,0))&amp;"",""))</f>
        <v/>
      </c>
      <c r="K1244" s="8" t="n"/>
      <c r="L1244" s="1" t="n"/>
    </row>
    <row r="1245">
      <c r="A1245" s="5" t="n"/>
      <c r="B1245" s="32"/>
      <c r="C1245" s="33"/>
      <c r="D1245" s="33"/>
      <c r="E1245" s="34"/>
      <c r="F1245" s="35"/>
      <c r="G1245" s="36">
        <f>IF(B1245="","",MONTH(B1245))</f>
        <v/>
      </c>
      <c r="H1245" s="36">
        <f>IF(B1245="","",YEAR(B1245))</f>
        <v/>
      </c>
      <c r="I1245" s="37">
        <f>IF(D1245="","",IFERROR(INDEX(Listas!$B$2:$B$18,MATCH(D1245,Listas!$A$2:$A$18,0)),"Revisar"))</f>
        <v/>
      </c>
      <c r="J1245" s="37">
        <f>IF(D1245="","",IFERROR(INDEX(Listas!$C$2:$C$18,MATCH(D1245,Listas!$A$2:$A$18,0))&amp;"",""))</f>
        <v/>
      </c>
      <c r="K1245" s="8" t="n"/>
      <c r="L1245" s="1" t="n"/>
    </row>
    <row r="1246">
      <c r="A1246" s="5" t="n"/>
      <c r="B1246" s="38"/>
      <c r="C1246" s="39"/>
      <c r="D1246" s="39"/>
      <c r="E1246" s="40"/>
      <c r="F1246" s="41"/>
      <c r="G1246" s="42">
        <f>IF(B1246="","",MONTH(B1246))</f>
        <v/>
      </c>
      <c r="H1246" s="42">
        <f>IF(B1246="","",YEAR(B1246))</f>
        <v/>
      </c>
      <c r="I1246" s="43">
        <f>IF(D1246="","",IFERROR(INDEX(Listas!$B$2:$B$18,MATCH(D1246,Listas!$A$2:$A$18,0)),"Revisar"))</f>
        <v/>
      </c>
      <c r="J1246" s="43">
        <f>IF(D1246="","",IFERROR(INDEX(Listas!$C$2:$C$18,MATCH(D1246,Listas!$A$2:$A$18,0))&amp;"",""))</f>
        <v/>
      </c>
      <c r="K1246" s="8" t="n"/>
      <c r="L1246" s="1" t="n"/>
    </row>
    <row r="1247">
      <c r="A1247" s="5" t="n"/>
      <c r="B1247" s="32"/>
      <c r="C1247" s="33"/>
      <c r="D1247" s="33"/>
      <c r="E1247" s="34"/>
      <c r="F1247" s="35"/>
      <c r="G1247" s="36">
        <f>IF(B1247="","",MONTH(B1247))</f>
        <v/>
      </c>
      <c r="H1247" s="36">
        <f>IF(B1247="","",YEAR(B1247))</f>
        <v/>
      </c>
      <c r="I1247" s="37">
        <f>IF(D1247="","",IFERROR(INDEX(Listas!$B$2:$B$18,MATCH(D1247,Listas!$A$2:$A$18,0)),"Revisar"))</f>
        <v/>
      </c>
      <c r="J1247" s="37">
        <f>IF(D1247="","",IFERROR(INDEX(Listas!$C$2:$C$18,MATCH(D1247,Listas!$A$2:$A$18,0))&amp;"",""))</f>
        <v/>
      </c>
      <c r="K1247" s="8" t="n"/>
      <c r="L1247" s="1" t="n"/>
    </row>
    <row r="1248">
      <c r="A1248" s="5" t="n"/>
      <c r="B1248" s="38"/>
      <c r="C1248" s="39"/>
      <c r="D1248" s="39"/>
      <c r="E1248" s="40"/>
      <c r="F1248" s="41"/>
      <c r="G1248" s="42">
        <f>IF(B1248="","",MONTH(B1248))</f>
        <v/>
      </c>
      <c r="H1248" s="42">
        <f>IF(B1248="","",YEAR(B1248))</f>
        <v/>
      </c>
      <c r="I1248" s="43">
        <f>IF(D1248="","",IFERROR(INDEX(Listas!$B$2:$B$18,MATCH(D1248,Listas!$A$2:$A$18,0)),"Revisar"))</f>
        <v/>
      </c>
      <c r="J1248" s="43">
        <f>IF(D1248="","",IFERROR(INDEX(Listas!$C$2:$C$18,MATCH(D1248,Listas!$A$2:$A$18,0))&amp;"",""))</f>
        <v/>
      </c>
      <c r="K1248" s="8" t="n"/>
      <c r="L1248" s="1" t="n"/>
    </row>
    <row r="1249">
      <c r="A1249" s="5" t="n"/>
      <c r="B1249" s="32"/>
      <c r="C1249" s="33"/>
      <c r="D1249" s="33"/>
      <c r="E1249" s="34"/>
      <c r="F1249" s="35"/>
      <c r="G1249" s="36">
        <f>IF(B1249="","",MONTH(B1249))</f>
        <v/>
      </c>
      <c r="H1249" s="36">
        <f>IF(B1249="","",YEAR(B1249))</f>
        <v/>
      </c>
      <c r="I1249" s="37">
        <f>IF(D1249="","",IFERROR(INDEX(Listas!$B$2:$B$18,MATCH(D1249,Listas!$A$2:$A$18,0)),"Revisar"))</f>
        <v/>
      </c>
      <c r="J1249" s="37">
        <f>IF(D1249="","",IFERROR(INDEX(Listas!$C$2:$C$18,MATCH(D1249,Listas!$A$2:$A$18,0))&amp;"",""))</f>
        <v/>
      </c>
      <c r="K1249" s="8" t="n"/>
      <c r="L1249" s="1" t="n"/>
    </row>
    <row r="1250">
      <c r="A1250" s="5" t="n"/>
      <c r="B1250" s="38"/>
      <c r="C1250" s="39"/>
      <c r="D1250" s="39"/>
      <c r="E1250" s="40"/>
      <c r="F1250" s="41"/>
      <c r="G1250" s="42">
        <f>IF(B1250="","",MONTH(B1250))</f>
        <v/>
      </c>
      <c r="H1250" s="42">
        <f>IF(B1250="","",YEAR(B1250))</f>
        <v/>
      </c>
      <c r="I1250" s="43">
        <f>IF(D1250="","",IFERROR(INDEX(Listas!$B$2:$B$18,MATCH(D1250,Listas!$A$2:$A$18,0)),"Revisar"))</f>
        <v/>
      </c>
      <c r="J1250" s="43">
        <f>IF(D1250="","",IFERROR(INDEX(Listas!$C$2:$C$18,MATCH(D1250,Listas!$A$2:$A$18,0))&amp;"",""))</f>
        <v/>
      </c>
      <c r="K1250" s="8" t="n"/>
      <c r="L1250" s="1" t="n"/>
    </row>
    <row r="1251">
      <c r="A1251" s="5" t="n"/>
      <c r="B1251" s="32"/>
      <c r="C1251" s="33"/>
      <c r="D1251" s="33"/>
      <c r="E1251" s="34"/>
      <c r="F1251" s="35"/>
      <c r="G1251" s="36">
        <f>IF(B1251="","",MONTH(B1251))</f>
        <v/>
      </c>
      <c r="H1251" s="36">
        <f>IF(B1251="","",YEAR(B1251))</f>
        <v/>
      </c>
      <c r="I1251" s="37">
        <f>IF(D1251="","",IFERROR(INDEX(Listas!$B$2:$B$18,MATCH(D1251,Listas!$A$2:$A$18,0)),"Revisar"))</f>
        <v/>
      </c>
      <c r="J1251" s="37">
        <f>IF(D1251="","",IFERROR(INDEX(Listas!$C$2:$C$18,MATCH(D1251,Listas!$A$2:$A$18,0))&amp;"",""))</f>
        <v/>
      </c>
      <c r="K1251" s="8" t="n"/>
      <c r="L1251" s="1" t="n"/>
    </row>
    <row r="1252">
      <c r="A1252" s="5" t="n"/>
      <c r="B1252" s="38"/>
      <c r="C1252" s="39"/>
      <c r="D1252" s="39"/>
      <c r="E1252" s="40"/>
      <c r="F1252" s="41"/>
      <c r="G1252" s="42">
        <f>IF(B1252="","",MONTH(B1252))</f>
        <v/>
      </c>
      <c r="H1252" s="42">
        <f>IF(B1252="","",YEAR(B1252))</f>
        <v/>
      </c>
      <c r="I1252" s="43">
        <f>IF(D1252="","",IFERROR(INDEX(Listas!$B$2:$B$18,MATCH(D1252,Listas!$A$2:$A$18,0)),"Revisar"))</f>
        <v/>
      </c>
      <c r="J1252" s="43">
        <f>IF(D1252="","",IFERROR(INDEX(Listas!$C$2:$C$18,MATCH(D1252,Listas!$A$2:$A$18,0))&amp;"",""))</f>
        <v/>
      </c>
      <c r="K1252" s="8" t="n"/>
      <c r="L1252" s="1" t="n"/>
    </row>
    <row r="1253">
      <c r="A1253" s="5" t="n"/>
      <c r="B1253" s="32"/>
      <c r="C1253" s="33"/>
      <c r="D1253" s="33"/>
      <c r="E1253" s="34"/>
      <c r="F1253" s="35"/>
      <c r="G1253" s="36">
        <f>IF(B1253="","",MONTH(B1253))</f>
        <v/>
      </c>
      <c r="H1253" s="36">
        <f>IF(B1253="","",YEAR(B1253))</f>
        <v/>
      </c>
      <c r="I1253" s="37">
        <f>IF(D1253="","",IFERROR(INDEX(Listas!$B$2:$B$18,MATCH(D1253,Listas!$A$2:$A$18,0)),"Revisar"))</f>
        <v/>
      </c>
      <c r="J1253" s="37">
        <f>IF(D1253="","",IFERROR(INDEX(Listas!$C$2:$C$18,MATCH(D1253,Listas!$A$2:$A$18,0))&amp;"",""))</f>
        <v/>
      </c>
      <c r="K1253" s="8" t="n"/>
      <c r="L1253" s="1" t="n"/>
    </row>
    <row r="1254">
      <c r="A1254" s="5" t="n"/>
      <c r="B1254" s="38"/>
      <c r="C1254" s="39"/>
      <c r="D1254" s="39"/>
      <c r="E1254" s="40"/>
      <c r="F1254" s="41"/>
      <c r="G1254" s="42">
        <f>IF(B1254="","",MONTH(B1254))</f>
        <v/>
      </c>
      <c r="H1254" s="42">
        <f>IF(B1254="","",YEAR(B1254))</f>
        <v/>
      </c>
      <c r="I1254" s="43">
        <f>IF(D1254="","",IFERROR(INDEX(Listas!$B$2:$B$18,MATCH(D1254,Listas!$A$2:$A$18,0)),"Revisar"))</f>
        <v/>
      </c>
      <c r="J1254" s="43">
        <f>IF(D1254="","",IFERROR(INDEX(Listas!$C$2:$C$18,MATCH(D1254,Listas!$A$2:$A$18,0))&amp;"",""))</f>
        <v/>
      </c>
      <c r="K1254" s="8" t="n"/>
      <c r="L1254" s="1" t="n"/>
    </row>
    <row r="1255">
      <c r="A1255" s="5" t="n"/>
      <c r="B1255" s="32"/>
      <c r="C1255" s="33"/>
      <c r="D1255" s="33"/>
      <c r="E1255" s="34"/>
      <c r="F1255" s="35"/>
      <c r="G1255" s="36">
        <f>IF(B1255="","",MONTH(B1255))</f>
        <v/>
      </c>
      <c r="H1255" s="36">
        <f>IF(B1255="","",YEAR(B1255))</f>
        <v/>
      </c>
      <c r="I1255" s="37">
        <f>IF(D1255="","",IFERROR(INDEX(Listas!$B$2:$B$18,MATCH(D1255,Listas!$A$2:$A$18,0)),"Revisar"))</f>
        <v/>
      </c>
      <c r="J1255" s="37">
        <f>IF(D1255="","",IFERROR(INDEX(Listas!$C$2:$C$18,MATCH(D1255,Listas!$A$2:$A$18,0))&amp;"",""))</f>
        <v/>
      </c>
      <c r="K1255" s="8" t="n"/>
      <c r="L1255" s="1" t="n"/>
    </row>
    <row r="1256">
      <c r="A1256" s="5" t="n"/>
      <c r="B1256" s="38"/>
      <c r="C1256" s="39"/>
      <c r="D1256" s="39"/>
      <c r="E1256" s="40"/>
      <c r="F1256" s="41"/>
      <c r="G1256" s="42">
        <f>IF(B1256="","",MONTH(B1256))</f>
        <v/>
      </c>
      <c r="H1256" s="42">
        <f>IF(B1256="","",YEAR(B1256))</f>
        <v/>
      </c>
      <c r="I1256" s="43">
        <f>IF(D1256="","",IFERROR(INDEX(Listas!$B$2:$B$18,MATCH(D1256,Listas!$A$2:$A$18,0)),"Revisar"))</f>
        <v/>
      </c>
      <c r="J1256" s="43">
        <f>IF(D1256="","",IFERROR(INDEX(Listas!$C$2:$C$18,MATCH(D1256,Listas!$A$2:$A$18,0))&amp;"",""))</f>
        <v/>
      </c>
      <c r="K1256" s="8" t="n"/>
      <c r="L1256" s="1" t="n"/>
    </row>
    <row r="1257">
      <c r="A1257" s="5" t="n"/>
      <c r="B1257" s="32"/>
      <c r="C1257" s="33"/>
      <c r="D1257" s="33"/>
      <c r="E1257" s="34"/>
      <c r="F1257" s="35"/>
      <c r="G1257" s="36">
        <f>IF(B1257="","",MONTH(B1257))</f>
        <v/>
      </c>
      <c r="H1257" s="36">
        <f>IF(B1257="","",YEAR(B1257))</f>
        <v/>
      </c>
      <c r="I1257" s="37">
        <f>IF(D1257="","",IFERROR(INDEX(Listas!$B$2:$B$18,MATCH(D1257,Listas!$A$2:$A$18,0)),"Revisar"))</f>
        <v/>
      </c>
      <c r="J1257" s="37">
        <f>IF(D1257="","",IFERROR(INDEX(Listas!$C$2:$C$18,MATCH(D1257,Listas!$A$2:$A$18,0))&amp;"",""))</f>
        <v/>
      </c>
      <c r="K1257" s="8" t="n"/>
      <c r="L1257" s="1" t="n"/>
    </row>
    <row r="1258">
      <c r="A1258" s="5" t="n"/>
      <c r="B1258" s="38"/>
      <c r="C1258" s="39"/>
      <c r="D1258" s="39"/>
      <c r="E1258" s="40"/>
      <c r="F1258" s="41"/>
      <c r="G1258" s="42">
        <f>IF(B1258="","",MONTH(B1258))</f>
        <v/>
      </c>
      <c r="H1258" s="42">
        <f>IF(B1258="","",YEAR(B1258))</f>
        <v/>
      </c>
      <c r="I1258" s="43">
        <f>IF(D1258="","",IFERROR(INDEX(Listas!$B$2:$B$18,MATCH(D1258,Listas!$A$2:$A$18,0)),"Revisar"))</f>
        <v/>
      </c>
      <c r="J1258" s="43">
        <f>IF(D1258="","",IFERROR(INDEX(Listas!$C$2:$C$18,MATCH(D1258,Listas!$A$2:$A$18,0))&amp;"",""))</f>
        <v/>
      </c>
      <c r="K1258" s="8" t="n"/>
      <c r="L1258" s="1" t="n"/>
    </row>
    <row r="1259">
      <c r="A1259" s="5" t="n"/>
      <c r="B1259" s="32"/>
      <c r="C1259" s="33"/>
      <c r="D1259" s="33"/>
      <c r="E1259" s="34"/>
      <c r="F1259" s="35"/>
      <c r="G1259" s="36">
        <f>IF(B1259="","",MONTH(B1259))</f>
        <v/>
      </c>
      <c r="H1259" s="36">
        <f>IF(B1259="","",YEAR(B1259))</f>
        <v/>
      </c>
      <c r="I1259" s="37">
        <f>IF(D1259="","",IFERROR(INDEX(Listas!$B$2:$B$18,MATCH(D1259,Listas!$A$2:$A$18,0)),"Revisar"))</f>
        <v/>
      </c>
      <c r="J1259" s="37">
        <f>IF(D1259="","",IFERROR(INDEX(Listas!$C$2:$C$18,MATCH(D1259,Listas!$A$2:$A$18,0))&amp;"",""))</f>
        <v/>
      </c>
      <c r="K1259" s="8" t="n"/>
      <c r="L1259" s="1" t="n"/>
    </row>
    <row r="1260">
      <c r="A1260" s="5" t="n"/>
      <c r="B1260" s="38"/>
      <c r="C1260" s="39"/>
      <c r="D1260" s="39"/>
      <c r="E1260" s="40"/>
      <c r="F1260" s="41"/>
      <c r="G1260" s="42">
        <f>IF(B1260="","",MONTH(B1260))</f>
        <v/>
      </c>
      <c r="H1260" s="42">
        <f>IF(B1260="","",YEAR(B1260))</f>
        <v/>
      </c>
      <c r="I1260" s="43">
        <f>IF(D1260="","",IFERROR(INDEX(Listas!$B$2:$B$18,MATCH(D1260,Listas!$A$2:$A$18,0)),"Revisar"))</f>
        <v/>
      </c>
      <c r="J1260" s="43">
        <f>IF(D1260="","",IFERROR(INDEX(Listas!$C$2:$C$18,MATCH(D1260,Listas!$A$2:$A$18,0))&amp;"",""))</f>
        <v/>
      </c>
      <c r="K1260" s="8" t="n"/>
      <c r="L1260" s="1" t="n"/>
    </row>
    <row r="1261">
      <c r="A1261" s="5" t="n"/>
      <c r="B1261" s="32"/>
      <c r="C1261" s="33"/>
      <c r="D1261" s="33"/>
      <c r="E1261" s="34"/>
      <c r="F1261" s="35"/>
      <c r="G1261" s="36">
        <f>IF(B1261="","",MONTH(B1261))</f>
        <v/>
      </c>
      <c r="H1261" s="36">
        <f>IF(B1261="","",YEAR(B1261))</f>
        <v/>
      </c>
      <c r="I1261" s="37">
        <f>IF(D1261="","",IFERROR(INDEX(Listas!$B$2:$B$18,MATCH(D1261,Listas!$A$2:$A$18,0)),"Revisar"))</f>
        <v/>
      </c>
      <c r="J1261" s="37">
        <f>IF(D1261="","",IFERROR(INDEX(Listas!$C$2:$C$18,MATCH(D1261,Listas!$A$2:$A$18,0))&amp;"",""))</f>
        <v/>
      </c>
      <c r="K1261" s="8" t="n"/>
      <c r="L1261" s="1" t="n"/>
    </row>
    <row r="1262">
      <c r="A1262" s="5" t="n"/>
      <c r="B1262" s="38"/>
      <c r="C1262" s="39"/>
      <c r="D1262" s="39"/>
      <c r="E1262" s="40"/>
      <c r="F1262" s="41"/>
      <c r="G1262" s="42">
        <f>IF(B1262="","",MONTH(B1262))</f>
        <v/>
      </c>
      <c r="H1262" s="42">
        <f>IF(B1262="","",YEAR(B1262))</f>
        <v/>
      </c>
      <c r="I1262" s="43">
        <f>IF(D1262="","",IFERROR(INDEX(Listas!$B$2:$B$18,MATCH(D1262,Listas!$A$2:$A$18,0)),"Revisar"))</f>
        <v/>
      </c>
      <c r="J1262" s="43">
        <f>IF(D1262="","",IFERROR(INDEX(Listas!$C$2:$C$18,MATCH(D1262,Listas!$A$2:$A$18,0))&amp;"",""))</f>
        <v/>
      </c>
      <c r="K1262" s="8" t="n"/>
      <c r="L1262" s="1" t="n"/>
    </row>
    <row r="1263">
      <c r="A1263" s="5" t="n"/>
      <c r="B1263" s="32"/>
      <c r="C1263" s="33"/>
      <c r="D1263" s="33"/>
      <c r="E1263" s="34"/>
      <c r="F1263" s="35"/>
      <c r="G1263" s="36">
        <f>IF(B1263="","",MONTH(B1263))</f>
        <v/>
      </c>
      <c r="H1263" s="36">
        <f>IF(B1263="","",YEAR(B1263))</f>
        <v/>
      </c>
      <c r="I1263" s="37">
        <f>IF(D1263="","",IFERROR(INDEX(Listas!$B$2:$B$18,MATCH(D1263,Listas!$A$2:$A$18,0)),"Revisar"))</f>
        <v/>
      </c>
      <c r="J1263" s="37">
        <f>IF(D1263="","",IFERROR(INDEX(Listas!$C$2:$C$18,MATCH(D1263,Listas!$A$2:$A$18,0))&amp;"",""))</f>
        <v/>
      </c>
      <c r="K1263" s="8" t="n"/>
      <c r="L1263" s="1" t="n"/>
    </row>
    <row r="1264">
      <c r="A1264" s="5" t="n"/>
      <c r="B1264" s="38"/>
      <c r="C1264" s="39"/>
      <c r="D1264" s="39"/>
      <c r="E1264" s="40"/>
      <c r="F1264" s="41"/>
      <c r="G1264" s="42">
        <f>IF(B1264="","",MONTH(B1264))</f>
        <v/>
      </c>
      <c r="H1264" s="42">
        <f>IF(B1264="","",YEAR(B1264))</f>
        <v/>
      </c>
      <c r="I1264" s="43">
        <f>IF(D1264="","",IFERROR(INDEX(Listas!$B$2:$B$18,MATCH(D1264,Listas!$A$2:$A$18,0)),"Revisar"))</f>
        <v/>
      </c>
      <c r="J1264" s="43">
        <f>IF(D1264="","",IFERROR(INDEX(Listas!$C$2:$C$18,MATCH(D1264,Listas!$A$2:$A$18,0))&amp;"",""))</f>
        <v/>
      </c>
      <c r="K1264" s="8" t="n"/>
      <c r="L1264" s="1" t="n"/>
    </row>
    <row r="1265">
      <c r="A1265" s="5" t="n"/>
      <c r="B1265" s="32"/>
      <c r="C1265" s="33"/>
      <c r="D1265" s="33"/>
      <c r="E1265" s="34"/>
      <c r="F1265" s="35"/>
      <c r="G1265" s="36">
        <f>IF(B1265="","",MONTH(B1265))</f>
        <v/>
      </c>
      <c r="H1265" s="36">
        <f>IF(B1265="","",YEAR(B1265))</f>
        <v/>
      </c>
      <c r="I1265" s="37">
        <f>IF(D1265="","",IFERROR(INDEX(Listas!$B$2:$B$18,MATCH(D1265,Listas!$A$2:$A$18,0)),"Revisar"))</f>
        <v/>
      </c>
      <c r="J1265" s="37">
        <f>IF(D1265="","",IFERROR(INDEX(Listas!$C$2:$C$18,MATCH(D1265,Listas!$A$2:$A$18,0))&amp;"",""))</f>
        <v/>
      </c>
      <c r="K1265" s="8" t="n"/>
      <c r="L1265" s="1" t="n"/>
    </row>
    <row r="1266">
      <c r="A1266" s="5" t="n"/>
      <c r="B1266" s="38"/>
      <c r="C1266" s="39"/>
      <c r="D1266" s="39"/>
      <c r="E1266" s="40"/>
      <c r="F1266" s="41"/>
      <c r="G1266" s="42">
        <f>IF(B1266="","",MONTH(B1266))</f>
        <v/>
      </c>
      <c r="H1266" s="42">
        <f>IF(B1266="","",YEAR(B1266))</f>
        <v/>
      </c>
      <c r="I1266" s="43">
        <f>IF(D1266="","",IFERROR(INDEX(Listas!$B$2:$B$18,MATCH(D1266,Listas!$A$2:$A$18,0)),"Revisar"))</f>
        <v/>
      </c>
      <c r="J1266" s="43">
        <f>IF(D1266="","",IFERROR(INDEX(Listas!$C$2:$C$18,MATCH(D1266,Listas!$A$2:$A$18,0))&amp;"",""))</f>
        <v/>
      </c>
      <c r="K1266" s="8" t="n"/>
      <c r="L1266" s="1" t="n"/>
    </row>
    <row r="1267">
      <c r="A1267" s="5" t="n"/>
      <c r="B1267" s="32"/>
      <c r="C1267" s="33"/>
      <c r="D1267" s="33"/>
      <c r="E1267" s="34"/>
      <c r="F1267" s="35"/>
      <c r="G1267" s="36">
        <f>IF(B1267="","",MONTH(B1267))</f>
        <v/>
      </c>
      <c r="H1267" s="36">
        <f>IF(B1267="","",YEAR(B1267))</f>
        <v/>
      </c>
      <c r="I1267" s="37">
        <f>IF(D1267="","",IFERROR(INDEX(Listas!$B$2:$B$18,MATCH(D1267,Listas!$A$2:$A$18,0)),"Revisar"))</f>
        <v/>
      </c>
      <c r="J1267" s="37">
        <f>IF(D1267="","",IFERROR(INDEX(Listas!$C$2:$C$18,MATCH(D1267,Listas!$A$2:$A$18,0))&amp;"",""))</f>
        <v/>
      </c>
      <c r="K1267" s="8" t="n"/>
      <c r="L1267" s="1" t="n"/>
    </row>
    <row r="1268">
      <c r="A1268" s="5" t="n"/>
      <c r="B1268" s="38"/>
      <c r="C1268" s="39"/>
      <c r="D1268" s="39"/>
      <c r="E1268" s="40"/>
      <c r="F1268" s="41"/>
      <c r="G1268" s="42">
        <f>IF(B1268="","",MONTH(B1268))</f>
        <v/>
      </c>
      <c r="H1268" s="42">
        <f>IF(B1268="","",YEAR(B1268))</f>
        <v/>
      </c>
      <c r="I1268" s="43">
        <f>IF(D1268="","",IFERROR(INDEX(Listas!$B$2:$B$18,MATCH(D1268,Listas!$A$2:$A$18,0)),"Revisar"))</f>
        <v/>
      </c>
      <c r="J1268" s="43">
        <f>IF(D1268="","",IFERROR(INDEX(Listas!$C$2:$C$18,MATCH(D1268,Listas!$A$2:$A$18,0))&amp;"",""))</f>
        <v/>
      </c>
      <c r="K1268" s="8" t="n"/>
      <c r="L1268" s="1" t="n"/>
    </row>
    <row r="1269">
      <c r="A1269" s="5" t="n"/>
      <c r="B1269" s="32"/>
      <c r="C1269" s="33"/>
      <c r="D1269" s="33"/>
      <c r="E1269" s="34"/>
      <c r="F1269" s="35"/>
      <c r="G1269" s="36">
        <f>IF(B1269="","",MONTH(B1269))</f>
        <v/>
      </c>
      <c r="H1269" s="36">
        <f>IF(B1269="","",YEAR(B1269))</f>
        <v/>
      </c>
      <c r="I1269" s="37">
        <f>IF(D1269="","",IFERROR(INDEX(Listas!$B$2:$B$18,MATCH(D1269,Listas!$A$2:$A$18,0)),"Revisar"))</f>
        <v/>
      </c>
      <c r="J1269" s="37">
        <f>IF(D1269="","",IFERROR(INDEX(Listas!$C$2:$C$18,MATCH(D1269,Listas!$A$2:$A$18,0))&amp;"",""))</f>
        <v/>
      </c>
      <c r="K1269" s="8" t="n"/>
      <c r="L1269" s="1" t="n"/>
    </row>
    <row r="1270">
      <c r="A1270" s="5" t="n"/>
      <c r="B1270" s="38"/>
      <c r="C1270" s="39"/>
      <c r="D1270" s="39"/>
      <c r="E1270" s="40"/>
      <c r="F1270" s="41"/>
      <c r="G1270" s="42">
        <f>IF(B1270="","",MONTH(B1270))</f>
        <v/>
      </c>
      <c r="H1270" s="42">
        <f>IF(B1270="","",YEAR(B1270))</f>
        <v/>
      </c>
      <c r="I1270" s="43">
        <f>IF(D1270="","",IFERROR(INDEX(Listas!$B$2:$B$18,MATCH(D1270,Listas!$A$2:$A$18,0)),"Revisar"))</f>
        <v/>
      </c>
      <c r="J1270" s="43">
        <f>IF(D1270="","",IFERROR(INDEX(Listas!$C$2:$C$18,MATCH(D1270,Listas!$A$2:$A$18,0))&amp;"",""))</f>
        <v/>
      </c>
      <c r="K1270" s="8" t="n"/>
      <c r="L1270" s="1" t="n"/>
    </row>
    <row r="1271">
      <c r="A1271" s="5" t="n"/>
      <c r="B1271" s="32"/>
      <c r="C1271" s="33"/>
      <c r="D1271" s="33"/>
      <c r="E1271" s="34"/>
      <c r="F1271" s="35"/>
      <c r="G1271" s="36">
        <f>IF(B1271="","",MONTH(B1271))</f>
        <v/>
      </c>
      <c r="H1271" s="36">
        <f>IF(B1271="","",YEAR(B1271))</f>
        <v/>
      </c>
      <c r="I1271" s="37">
        <f>IF(D1271="","",IFERROR(INDEX(Listas!$B$2:$B$18,MATCH(D1271,Listas!$A$2:$A$18,0)),"Revisar"))</f>
        <v/>
      </c>
      <c r="J1271" s="37">
        <f>IF(D1271="","",IFERROR(INDEX(Listas!$C$2:$C$18,MATCH(D1271,Listas!$A$2:$A$18,0))&amp;"",""))</f>
        <v/>
      </c>
      <c r="K1271" s="8" t="n"/>
      <c r="L1271" s="1" t="n"/>
    </row>
    <row r="1272">
      <c r="A1272" s="5" t="n"/>
      <c r="B1272" s="38"/>
      <c r="C1272" s="39"/>
      <c r="D1272" s="39"/>
      <c r="E1272" s="40"/>
      <c r="F1272" s="41"/>
      <c r="G1272" s="42">
        <f>IF(B1272="","",MONTH(B1272))</f>
        <v/>
      </c>
      <c r="H1272" s="42">
        <f>IF(B1272="","",YEAR(B1272))</f>
        <v/>
      </c>
      <c r="I1272" s="43">
        <f>IF(D1272="","",IFERROR(INDEX(Listas!$B$2:$B$18,MATCH(D1272,Listas!$A$2:$A$18,0)),"Revisar"))</f>
        <v/>
      </c>
      <c r="J1272" s="43">
        <f>IF(D1272="","",IFERROR(INDEX(Listas!$C$2:$C$18,MATCH(D1272,Listas!$A$2:$A$18,0))&amp;"",""))</f>
        <v/>
      </c>
      <c r="K1272" s="8" t="n"/>
      <c r="L1272" s="1" t="n"/>
    </row>
    <row r="1273">
      <c r="A1273" s="5" t="n"/>
      <c r="B1273" s="32"/>
      <c r="C1273" s="33"/>
      <c r="D1273" s="33"/>
      <c r="E1273" s="34"/>
      <c r="F1273" s="35"/>
      <c r="G1273" s="36">
        <f>IF(B1273="","",MONTH(B1273))</f>
        <v/>
      </c>
      <c r="H1273" s="36">
        <f>IF(B1273="","",YEAR(B1273))</f>
        <v/>
      </c>
      <c r="I1273" s="37">
        <f>IF(D1273="","",IFERROR(INDEX(Listas!$B$2:$B$18,MATCH(D1273,Listas!$A$2:$A$18,0)),"Revisar"))</f>
        <v/>
      </c>
      <c r="J1273" s="37">
        <f>IF(D1273="","",IFERROR(INDEX(Listas!$C$2:$C$18,MATCH(D1273,Listas!$A$2:$A$18,0))&amp;"",""))</f>
        <v/>
      </c>
      <c r="K1273" s="8" t="n"/>
      <c r="L1273" s="1" t="n"/>
    </row>
    <row r="1274">
      <c r="A1274" s="5" t="n"/>
      <c r="B1274" s="38"/>
      <c r="C1274" s="39"/>
      <c r="D1274" s="39"/>
      <c r="E1274" s="40"/>
      <c r="F1274" s="41"/>
      <c r="G1274" s="42">
        <f>IF(B1274="","",MONTH(B1274))</f>
        <v/>
      </c>
      <c r="H1274" s="42">
        <f>IF(B1274="","",YEAR(B1274))</f>
        <v/>
      </c>
      <c r="I1274" s="43">
        <f>IF(D1274="","",IFERROR(INDEX(Listas!$B$2:$B$18,MATCH(D1274,Listas!$A$2:$A$18,0)),"Revisar"))</f>
        <v/>
      </c>
      <c r="J1274" s="43">
        <f>IF(D1274="","",IFERROR(INDEX(Listas!$C$2:$C$18,MATCH(D1274,Listas!$A$2:$A$18,0))&amp;"",""))</f>
        <v/>
      </c>
      <c r="K1274" s="8" t="n"/>
      <c r="L1274" s="1" t="n"/>
    </row>
    <row r="1275">
      <c r="A1275" s="5" t="n"/>
      <c r="B1275" s="32"/>
      <c r="C1275" s="33"/>
      <c r="D1275" s="33"/>
      <c r="E1275" s="34"/>
      <c r="F1275" s="35"/>
      <c r="G1275" s="36">
        <f>IF(B1275="","",MONTH(B1275))</f>
        <v/>
      </c>
      <c r="H1275" s="36">
        <f>IF(B1275="","",YEAR(B1275))</f>
        <v/>
      </c>
      <c r="I1275" s="37">
        <f>IF(D1275="","",IFERROR(INDEX(Listas!$B$2:$B$18,MATCH(D1275,Listas!$A$2:$A$18,0)),"Revisar"))</f>
        <v/>
      </c>
      <c r="J1275" s="37">
        <f>IF(D1275="","",IFERROR(INDEX(Listas!$C$2:$C$18,MATCH(D1275,Listas!$A$2:$A$18,0))&amp;"",""))</f>
        <v/>
      </c>
      <c r="K1275" s="8" t="n"/>
      <c r="L1275" s="1" t="n"/>
    </row>
    <row r="1276">
      <c r="A1276" s="5" t="n"/>
      <c r="B1276" s="38"/>
      <c r="C1276" s="39"/>
      <c r="D1276" s="39"/>
      <c r="E1276" s="40"/>
      <c r="F1276" s="41"/>
      <c r="G1276" s="42">
        <f>IF(B1276="","",MONTH(B1276))</f>
        <v/>
      </c>
      <c r="H1276" s="42">
        <f>IF(B1276="","",YEAR(B1276))</f>
        <v/>
      </c>
      <c r="I1276" s="43">
        <f>IF(D1276="","",IFERROR(INDEX(Listas!$B$2:$B$18,MATCH(D1276,Listas!$A$2:$A$18,0)),"Revisar"))</f>
        <v/>
      </c>
      <c r="J1276" s="43">
        <f>IF(D1276="","",IFERROR(INDEX(Listas!$C$2:$C$18,MATCH(D1276,Listas!$A$2:$A$18,0))&amp;"",""))</f>
        <v/>
      </c>
      <c r="K1276" s="8" t="n"/>
      <c r="L1276" s="1" t="n"/>
    </row>
    <row r="1277">
      <c r="A1277" s="5" t="n"/>
      <c r="B1277" s="32"/>
      <c r="C1277" s="33"/>
      <c r="D1277" s="33"/>
      <c r="E1277" s="34"/>
      <c r="F1277" s="35"/>
      <c r="G1277" s="36">
        <f>IF(B1277="","",MONTH(B1277))</f>
        <v/>
      </c>
      <c r="H1277" s="36">
        <f>IF(B1277="","",YEAR(B1277))</f>
        <v/>
      </c>
      <c r="I1277" s="37">
        <f>IF(D1277="","",IFERROR(INDEX(Listas!$B$2:$B$18,MATCH(D1277,Listas!$A$2:$A$18,0)),"Revisar"))</f>
        <v/>
      </c>
      <c r="J1277" s="37">
        <f>IF(D1277="","",IFERROR(INDEX(Listas!$C$2:$C$18,MATCH(D1277,Listas!$A$2:$A$18,0))&amp;"",""))</f>
        <v/>
      </c>
      <c r="K1277" s="8" t="n"/>
      <c r="L1277" s="1" t="n"/>
    </row>
    <row r="1278">
      <c r="A1278" s="5" t="n"/>
      <c r="B1278" s="38"/>
      <c r="C1278" s="39"/>
      <c r="D1278" s="39"/>
      <c r="E1278" s="40"/>
      <c r="F1278" s="41"/>
      <c r="G1278" s="42">
        <f>IF(B1278="","",MONTH(B1278))</f>
        <v/>
      </c>
      <c r="H1278" s="42">
        <f>IF(B1278="","",YEAR(B1278))</f>
        <v/>
      </c>
      <c r="I1278" s="43">
        <f>IF(D1278="","",IFERROR(INDEX(Listas!$B$2:$B$18,MATCH(D1278,Listas!$A$2:$A$18,0)),"Revisar"))</f>
        <v/>
      </c>
      <c r="J1278" s="43">
        <f>IF(D1278="","",IFERROR(INDEX(Listas!$C$2:$C$18,MATCH(D1278,Listas!$A$2:$A$18,0))&amp;"",""))</f>
        <v/>
      </c>
      <c r="K1278" s="8" t="n"/>
      <c r="L1278" s="1" t="n"/>
    </row>
    <row r="1279">
      <c r="A1279" s="5" t="n"/>
      <c r="B1279" s="32"/>
      <c r="C1279" s="33"/>
      <c r="D1279" s="33"/>
      <c r="E1279" s="34"/>
      <c r="F1279" s="35"/>
      <c r="G1279" s="36">
        <f>IF(B1279="","",MONTH(B1279))</f>
        <v/>
      </c>
      <c r="H1279" s="36">
        <f>IF(B1279="","",YEAR(B1279))</f>
        <v/>
      </c>
      <c r="I1279" s="37">
        <f>IF(D1279="","",IFERROR(INDEX(Listas!$B$2:$B$18,MATCH(D1279,Listas!$A$2:$A$18,0)),"Revisar"))</f>
        <v/>
      </c>
      <c r="J1279" s="37">
        <f>IF(D1279="","",IFERROR(INDEX(Listas!$C$2:$C$18,MATCH(D1279,Listas!$A$2:$A$18,0))&amp;"",""))</f>
        <v/>
      </c>
      <c r="K1279" s="8" t="n"/>
      <c r="L1279" s="1" t="n"/>
    </row>
    <row r="1280">
      <c r="A1280" s="5" t="n"/>
      <c r="B1280" s="38"/>
      <c r="C1280" s="39"/>
      <c r="D1280" s="39"/>
      <c r="E1280" s="40"/>
      <c r="F1280" s="41"/>
      <c r="G1280" s="42">
        <f>IF(B1280="","",MONTH(B1280))</f>
        <v/>
      </c>
      <c r="H1280" s="42">
        <f>IF(B1280="","",YEAR(B1280))</f>
        <v/>
      </c>
      <c r="I1280" s="43">
        <f>IF(D1280="","",IFERROR(INDEX(Listas!$B$2:$B$18,MATCH(D1280,Listas!$A$2:$A$18,0)),"Revisar"))</f>
        <v/>
      </c>
      <c r="J1280" s="43">
        <f>IF(D1280="","",IFERROR(INDEX(Listas!$C$2:$C$18,MATCH(D1280,Listas!$A$2:$A$18,0))&amp;"",""))</f>
        <v/>
      </c>
      <c r="K1280" s="8" t="n"/>
      <c r="L1280" s="1" t="n"/>
    </row>
    <row r="1281">
      <c r="A1281" s="5" t="n"/>
      <c r="B1281" s="32"/>
      <c r="C1281" s="33"/>
      <c r="D1281" s="33"/>
      <c r="E1281" s="34"/>
      <c r="F1281" s="35"/>
      <c r="G1281" s="36">
        <f>IF(B1281="","",MONTH(B1281))</f>
        <v/>
      </c>
      <c r="H1281" s="36">
        <f>IF(B1281="","",YEAR(B1281))</f>
        <v/>
      </c>
      <c r="I1281" s="37">
        <f>IF(D1281="","",IFERROR(INDEX(Listas!$B$2:$B$18,MATCH(D1281,Listas!$A$2:$A$18,0)),"Revisar"))</f>
        <v/>
      </c>
      <c r="J1281" s="37">
        <f>IF(D1281="","",IFERROR(INDEX(Listas!$C$2:$C$18,MATCH(D1281,Listas!$A$2:$A$18,0))&amp;"",""))</f>
        <v/>
      </c>
      <c r="K1281" s="8" t="n"/>
      <c r="L1281" s="1" t="n"/>
    </row>
    <row r="1282">
      <c r="A1282" s="5" t="n"/>
      <c r="B1282" s="38"/>
      <c r="C1282" s="39"/>
      <c r="D1282" s="39"/>
      <c r="E1282" s="40"/>
      <c r="F1282" s="41"/>
      <c r="G1282" s="42">
        <f>IF(B1282="","",MONTH(B1282))</f>
        <v/>
      </c>
      <c r="H1282" s="42">
        <f>IF(B1282="","",YEAR(B1282))</f>
        <v/>
      </c>
      <c r="I1282" s="43">
        <f>IF(D1282="","",IFERROR(INDEX(Listas!$B$2:$B$18,MATCH(D1282,Listas!$A$2:$A$18,0)),"Revisar"))</f>
        <v/>
      </c>
      <c r="J1282" s="43">
        <f>IF(D1282="","",IFERROR(INDEX(Listas!$C$2:$C$18,MATCH(D1282,Listas!$A$2:$A$18,0))&amp;"",""))</f>
        <v/>
      </c>
      <c r="K1282" s="8" t="n"/>
      <c r="L1282" s="1" t="n"/>
    </row>
    <row r="1283">
      <c r="A1283" s="5" t="n"/>
      <c r="B1283" s="32"/>
      <c r="C1283" s="33"/>
      <c r="D1283" s="33"/>
      <c r="E1283" s="34"/>
      <c r="F1283" s="35"/>
      <c r="G1283" s="36">
        <f>IF(B1283="","",MONTH(B1283))</f>
        <v/>
      </c>
      <c r="H1283" s="36">
        <f>IF(B1283="","",YEAR(B1283))</f>
        <v/>
      </c>
      <c r="I1283" s="37">
        <f>IF(D1283="","",IFERROR(INDEX(Listas!$B$2:$B$18,MATCH(D1283,Listas!$A$2:$A$18,0)),"Revisar"))</f>
        <v/>
      </c>
      <c r="J1283" s="37">
        <f>IF(D1283="","",IFERROR(INDEX(Listas!$C$2:$C$18,MATCH(D1283,Listas!$A$2:$A$18,0))&amp;"",""))</f>
        <v/>
      </c>
      <c r="K1283" s="8" t="n"/>
      <c r="L1283" s="1" t="n"/>
    </row>
    <row r="1284">
      <c r="A1284" s="5" t="n"/>
      <c r="B1284" s="38"/>
      <c r="C1284" s="39"/>
      <c r="D1284" s="39"/>
      <c r="E1284" s="40"/>
      <c r="F1284" s="41"/>
      <c r="G1284" s="42">
        <f>IF(B1284="","",MONTH(B1284))</f>
        <v/>
      </c>
      <c r="H1284" s="42">
        <f>IF(B1284="","",YEAR(B1284))</f>
        <v/>
      </c>
      <c r="I1284" s="43">
        <f>IF(D1284="","",IFERROR(INDEX(Listas!$B$2:$B$18,MATCH(D1284,Listas!$A$2:$A$18,0)),"Revisar"))</f>
        <v/>
      </c>
      <c r="J1284" s="43">
        <f>IF(D1284="","",IFERROR(INDEX(Listas!$C$2:$C$18,MATCH(D1284,Listas!$A$2:$A$18,0))&amp;"",""))</f>
        <v/>
      </c>
      <c r="K1284" s="8" t="n"/>
      <c r="L1284" s="1" t="n"/>
    </row>
    <row r="1285">
      <c r="A1285" s="5" t="n"/>
      <c r="B1285" s="32"/>
      <c r="C1285" s="33"/>
      <c r="D1285" s="33"/>
      <c r="E1285" s="34"/>
      <c r="F1285" s="35"/>
      <c r="G1285" s="36">
        <f>IF(B1285="","",MONTH(B1285))</f>
        <v/>
      </c>
      <c r="H1285" s="36">
        <f>IF(B1285="","",YEAR(B1285))</f>
        <v/>
      </c>
      <c r="I1285" s="37">
        <f>IF(D1285="","",IFERROR(INDEX(Listas!$B$2:$B$18,MATCH(D1285,Listas!$A$2:$A$18,0)),"Revisar"))</f>
        <v/>
      </c>
      <c r="J1285" s="37">
        <f>IF(D1285="","",IFERROR(INDEX(Listas!$C$2:$C$18,MATCH(D1285,Listas!$A$2:$A$18,0))&amp;"",""))</f>
        <v/>
      </c>
      <c r="K1285" s="8" t="n"/>
      <c r="L1285" s="1" t="n"/>
    </row>
    <row r="1286">
      <c r="A1286" s="5" t="n"/>
      <c r="B1286" s="38"/>
      <c r="C1286" s="39"/>
      <c r="D1286" s="39"/>
      <c r="E1286" s="40"/>
      <c r="F1286" s="41"/>
      <c r="G1286" s="42">
        <f>IF(B1286="","",MONTH(B1286))</f>
        <v/>
      </c>
      <c r="H1286" s="42">
        <f>IF(B1286="","",YEAR(B1286))</f>
        <v/>
      </c>
      <c r="I1286" s="43">
        <f>IF(D1286="","",IFERROR(INDEX(Listas!$B$2:$B$18,MATCH(D1286,Listas!$A$2:$A$18,0)),"Revisar"))</f>
        <v/>
      </c>
      <c r="J1286" s="43">
        <f>IF(D1286="","",IFERROR(INDEX(Listas!$C$2:$C$18,MATCH(D1286,Listas!$A$2:$A$18,0))&amp;"",""))</f>
        <v/>
      </c>
      <c r="K1286" s="8" t="n"/>
      <c r="L1286" s="1" t="n"/>
    </row>
    <row r="1287">
      <c r="A1287" s="5" t="n"/>
      <c r="B1287" s="32"/>
      <c r="C1287" s="33"/>
      <c r="D1287" s="33"/>
      <c r="E1287" s="34"/>
      <c r="F1287" s="35"/>
      <c r="G1287" s="36">
        <f>IF(B1287="","",MONTH(B1287))</f>
        <v/>
      </c>
      <c r="H1287" s="36">
        <f>IF(B1287="","",YEAR(B1287))</f>
        <v/>
      </c>
      <c r="I1287" s="37">
        <f>IF(D1287="","",IFERROR(INDEX(Listas!$B$2:$B$18,MATCH(D1287,Listas!$A$2:$A$18,0)),"Revisar"))</f>
        <v/>
      </c>
      <c r="J1287" s="37">
        <f>IF(D1287="","",IFERROR(INDEX(Listas!$C$2:$C$18,MATCH(D1287,Listas!$A$2:$A$18,0))&amp;"",""))</f>
        <v/>
      </c>
      <c r="K1287" s="8" t="n"/>
      <c r="L1287" s="1" t="n"/>
    </row>
    <row r="1288">
      <c r="A1288" s="5" t="n"/>
      <c r="B1288" s="38"/>
      <c r="C1288" s="39"/>
      <c r="D1288" s="39"/>
      <c r="E1288" s="40"/>
      <c r="F1288" s="41"/>
      <c r="G1288" s="42">
        <f>IF(B1288="","",MONTH(B1288))</f>
        <v/>
      </c>
      <c r="H1288" s="42">
        <f>IF(B1288="","",YEAR(B1288))</f>
        <v/>
      </c>
      <c r="I1288" s="43">
        <f>IF(D1288="","",IFERROR(INDEX(Listas!$B$2:$B$18,MATCH(D1288,Listas!$A$2:$A$18,0)),"Revisar"))</f>
        <v/>
      </c>
      <c r="J1288" s="43">
        <f>IF(D1288="","",IFERROR(INDEX(Listas!$C$2:$C$18,MATCH(D1288,Listas!$A$2:$A$18,0))&amp;"",""))</f>
        <v/>
      </c>
      <c r="K1288" s="8" t="n"/>
      <c r="L1288" s="1" t="n"/>
    </row>
    <row r="1289">
      <c r="A1289" s="5" t="n"/>
      <c r="B1289" s="32"/>
      <c r="C1289" s="33"/>
      <c r="D1289" s="33"/>
      <c r="E1289" s="34"/>
      <c r="F1289" s="35"/>
      <c r="G1289" s="36">
        <f>IF(B1289="","",MONTH(B1289))</f>
        <v/>
      </c>
      <c r="H1289" s="36">
        <f>IF(B1289="","",YEAR(B1289))</f>
        <v/>
      </c>
      <c r="I1289" s="37">
        <f>IF(D1289="","",IFERROR(INDEX(Listas!$B$2:$B$18,MATCH(D1289,Listas!$A$2:$A$18,0)),"Revisar"))</f>
        <v/>
      </c>
      <c r="J1289" s="37">
        <f>IF(D1289="","",IFERROR(INDEX(Listas!$C$2:$C$18,MATCH(D1289,Listas!$A$2:$A$18,0))&amp;"",""))</f>
        <v/>
      </c>
      <c r="K1289" s="8" t="n"/>
      <c r="L1289" s="1" t="n"/>
    </row>
    <row r="1290">
      <c r="A1290" s="5" t="n"/>
      <c r="B1290" s="38"/>
      <c r="C1290" s="39"/>
      <c r="D1290" s="39"/>
      <c r="E1290" s="40"/>
      <c r="F1290" s="41"/>
      <c r="G1290" s="42">
        <f>IF(B1290="","",MONTH(B1290))</f>
        <v/>
      </c>
      <c r="H1290" s="42">
        <f>IF(B1290="","",YEAR(B1290))</f>
        <v/>
      </c>
      <c r="I1290" s="43">
        <f>IF(D1290="","",IFERROR(INDEX(Listas!$B$2:$B$18,MATCH(D1290,Listas!$A$2:$A$18,0)),"Revisar"))</f>
        <v/>
      </c>
      <c r="J1290" s="43">
        <f>IF(D1290="","",IFERROR(INDEX(Listas!$C$2:$C$18,MATCH(D1290,Listas!$A$2:$A$18,0))&amp;"",""))</f>
        <v/>
      </c>
      <c r="K1290" s="8" t="n"/>
      <c r="L1290" s="1" t="n"/>
    </row>
    <row r="1291">
      <c r="A1291" s="5" t="n"/>
      <c r="B1291" s="32"/>
      <c r="C1291" s="33"/>
      <c r="D1291" s="33"/>
      <c r="E1291" s="34"/>
      <c r="F1291" s="35"/>
      <c r="G1291" s="36">
        <f>IF(B1291="","",MONTH(B1291))</f>
        <v/>
      </c>
      <c r="H1291" s="36">
        <f>IF(B1291="","",YEAR(B1291))</f>
        <v/>
      </c>
      <c r="I1291" s="37">
        <f>IF(D1291="","",IFERROR(INDEX(Listas!$B$2:$B$18,MATCH(D1291,Listas!$A$2:$A$18,0)),"Revisar"))</f>
        <v/>
      </c>
      <c r="J1291" s="37">
        <f>IF(D1291="","",IFERROR(INDEX(Listas!$C$2:$C$18,MATCH(D1291,Listas!$A$2:$A$18,0))&amp;"",""))</f>
        <v/>
      </c>
      <c r="K1291" s="8" t="n"/>
      <c r="L1291" s="1" t="n"/>
    </row>
    <row r="1292">
      <c r="A1292" s="5" t="n"/>
      <c r="B1292" s="38"/>
      <c r="C1292" s="39"/>
      <c r="D1292" s="39"/>
      <c r="E1292" s="40"/>
      <c r="F1292" s="41"/>
      <c r="G1292" s="42">
        <f>IF(B1292="","",MONTH(B1292))</f>
        <v/>
      </c>
      <c r="H1292" s="42">
        <f>IF(B1292="","",YEAR(B1292))</f>
        <v/>
      </c>
      <c r="I1292" s="43">
        <f>IF(D1292="","",IFERROR(INDEX(Listas!$B$2:$B$18,MATCH(D1292,Listas!$A$2:$A$18,0)),"Revisar"))</f>
        <v/>
      </c>
      <c r="J1292" s="43">
        <f>IF(D1292="","",IFERROR(INDEX(Listas!$C$2:$C$18,MATCH(D1292,Listas!$A$2:$A$18,0))&amp;"",""))</f>
        <v/>
      </c>
      <c r="K1292" s="8" t="n"/>
      <c r="L1292" s="1" t="n"/>
    </row>
    <row r="1293">
      <c r="A1293" s="5" t="n"/>
      <c r="B1293" s="32"/>
      <c r="C1293" s="33"/>
      <c r="D1293" s="33"/>
      <c r="E1293" s="34"/>
      <c r="F1293" s="35"/>
      <c r="G1293" s="36">
        <f>IF(B1293="","",MONTH(B1293))</f>
        <v/>
      </c>
      <c r="H1293" s="36">
        <f>IF(B1293="","",YEAR(B1293))</f>
        <v/>
      </c>
      <c r="I1293" s="37">
        <f>IF(D1293="","",IFERROR(INDEX(Listas!$B$2:$B$18,MATCH(D1293,Listas!$A$2:$A$18,0)),"Revisar"))</f>
        <v/>
      </c>
      <c r="J1293" s="37">
        <f>IF(D1293="","",IFERROR(INDEX(Listas!$C$2:$C$18,MATCH(D1293,Listas!$A$2:$A$18,0))&amp;"",""))</f>
        <v/>
      </c>
      <c r="K1293" s="8" t="n"/>
      <c r="L1293" s="1" t="n"/>
    </row>
    <row r="1294">
      <c r="A1294" s="5" t="n"/>
      <c r="B1294" s="38"/>
      <c r="C1294" s="39"/>
      <c r="D1294" s="39"/>
      <c r="E1294" s="40"/>
      <c r="F1294" s="41"/>
      <c r="G1294" s="42">
        <f>IF(B1294="","",MONTH(B1294))</f>
        <v/>
      </c>
      <c r="H1294" s="42">
        <f>IF(B1294="","",YEAR(B1294))</f>
        <v/>
      </c>
      <c r="I1294" s="43">
        <f>IF(D1294="","",IFERROR(INDEX(Listas!$B$2:$B$18,MATCH(D1294,Listas!$A$2:$A$18,0)),"Revisar"))</f>
        <v/>
      </c>
      <c r="J1294" s="43">
        <f>IF(D1294="","",IFERROR(INDEX(Listas!$C$2:$C$18,MATCH(D1294,Listas!$A$2:$A$18,0))&amp;"",""))</f>
        <v/>
      </c>
      <c r="K1294" s="8" t="n"/>
      <c r="L1294" s="1" t="n"/>
    </row>
    <row r="1295">
      <c r="A1295" s="5" t="n"/>
      <c r="B1295" s="32"/>
      <c r="C1295" s="33"/>
      <c r="D1295" s="33"/>
      <c r="E1295" s="34"/>
      <c r="F1295" s="35"/>
      <c r="G1295" s="36">
        <f>IF(B1295="","",MONTH(B1295))</f>
        <v/>
      </c>
      <c r="H1295" s="36">
        <f>IF(B1295="","",YEAR(B1295))</f>
        <v/>
      </c>
      <c r="I1295" s="37">
        <f>IF(D1295="","",IFERROR(INDEX(Listas!$B$2:$B$18,MATCH(D1295,Listas!$A$2:$A$18,0)),"Revisar"))</f>
        <v/>
      </c>
      <c r="J1295" s="37">
        <f>IF(D1295="","",IFERROR(INDEX(Listas!$C$2:$C$18,MATCH(D1295,Listas!$A$2:$A$18,0))&amp;"",""))</f>
        <v/>
      </c>
      <c r="K1295" s="8" t="n"/>
      <c r="L1295" s="1" t="n"/>
    </row>
    <row r="1296">
      <c r="A1296" s="5" t="n"/>
      <c r="B1296" s="38"/>
      <c r="C1296" s="39"/>
      <c r="D1296" s="39"/>
      <c r="E1296" s="40"/>
      <c r="F1296" s="41"/>
      <c r="G1296" s="42">
        <f>IF(B1296="","",MONTH(B1296))</f>
        <v/>
      </c>
      <c r="H1296" s="42">
        <f>IF(B1296="","",YEAR(B1296))</f>
        <v/>
      </c>
      <c r="I1296" s="43">
        <f>IF(D1296="","",IFERROR(INDEX(Listas!$B$2:$B$18,MATCH(D1296,Listas!$A$2:$A$18,0)),"Revisar"))</f>
        <v/>
      </c>
      <c r="J1296" s="43">
        <f>IF(D1296="","",IFERROR(INDEX(Listas!$C$2:$C$18,MATCH(D1296,Listas!$A$2:$A$18,0))&amp;"",""))</f>
        <v/>
      </c>
      <c r="K1296" s="8" t="n"/>
      <c r="L1296" s="1" t="n"/>
    </row>
    <row r="1297">
      <c r="A1297" s="5" t="n"/>
      <c r="B1297" s="32"/>
      <c r="C1297" s="33"/>
      <c r="D1297" s="33"/>
      <c r="E1297" s="34"/>
      <c r="F1297" s="35"/>
      <c r="G1297" s="36">
        <f>IF(B1297="","",MONTH(B1297))</f>
        <v/>
      </c>
      <c r="H1297" s="36">
        <f>IF(B1297="","",YEAR(B1297))</f>
        <v/>
      </c>
      <c r="I1297" s="37">
        <f>IF(D1297="","",IFERROR(INDEX(Listas!$B$2:$B$18,MATCH(D1297,Listas!$A$2:$A$18,0)),"Revisar"))</f>
        <v/>
      </c>
      <c r="J1297" s="37">
        <f>IF(D1297="","",IFERROR(INDEX(Listas!$C$2:$C$18,MATCH(D1297,Listas!$A$2:$A$18,0))&amp;"",""))</f>
        <v/>
      </c>
      <c r="K1297" s="8" t="n"/>
      <c r="L1297" s="1" t="n"/>
    </row>
    <row r="1298">
      <c r="A1298" s="5" t="n"/>
      <c r="B1298" s="38"/>
      <c r="C1298" s="39"/>
      <c r="D1298" s="39"/>
      <c r="E1298" s="40"/>
      <c r="F1298" s="41"/>
      <c r="G1298" s="42">
        <f>IF(B1298="","",MONTH(B1298))</f>
        <v/>
      </c>
      <c r="H1298" s="42">
        <f>IF(B1298="","",YEAR(B1298))</f>
        <v/>
      </c>
      <c r="I1298" s="43">
        <f>IF(D1298="","",IFERROR(INDEX(Listas!$B$2:$B$18,MATCH(D1298,Listas!$A$2:$A$18,0)),"Revisar"))</f>
        <v/>
      </c>
      <c r="J1298" s="43">
        <f>IF(D1298="","",IFERROR(INDEX(Listas!$C$2:$C$18,MATCH(D1298,Listas!$A$2:$A$18,0))&amp;"",""))</f>
        <v/>
      </c>
      <c r="K1298" s="8" t="n"/>
      <c r="L1298" s="1" t="n"/>
    </row>
    <row r="1299">
      <c r="A1299" s="5" t="n"/>
      <c r="B1299" s="32"/>
      <c r="C1299" s="33"/>
      <c r="D1299" s="33"/>
      <c r="E1299" s="34"/>
      <c r="F1299" s="35"/>
      <c r="G1299" s="36">
        <f>IF(B1299="","",MONTH(B1299))</f>
        <v/>
      </c>
      <c r="H1299" s="36">
        <f>IF(B1299="","",YEAR(B1299))</f>
        <v/>
      </c>
      <c r="I1299" s="37">
        <f>IF(D1299="","",IFERROR(INDEX(Listas!$B$2:$B$18,MATCH(D1299,Listas!$A$2:$A$18,0)),"Revisar"))</f>
        <v/>
      </c>
      <c r="J1299" s="37">
        <f>IF(D1299="","",IFERROR(INDEX(Listas!$C$2:$C$18,MATCH(D1299,Listas!$A$2:$A$18,0))&amp;"",""))</f>
        <v/>
      </c>
      <c r="K1299" s="8" t="n"/>
      <c r="L1299" s="1" t="n"/>
    </row>
    <row r="1300">
      <c r="A1300" s="5" t="n"/>
      <c r="B1300" s="38"/>
      <c r="C1300" s="39"/>
      <c r="D1300" s="39"/>
      <c r="E1300" s="40"/>
      <c r="F1300" s="41"/>
      <c r="G1300" s="42">
        <f>IF(B1300="","",MONTH(B1300))</f>
        <v/>
      </c>
      <c r="H1300" s="42">
        <f>IF(B1300="","",YEAR(B1300))</f>
        <v/>
      </c>
      <c r="I1300" s="43">
        <f>IF(D1300="","",IFERROR(INDEX(Listas!$B$2:$B$18,MATCH(D1300,Listas!$A$2:$A$18,0)),"Revisar"))</f>
        <v/>
      </c>
      <c r="J1300" s="43">
        <f>IF(D1300="","",IFERROR(INDEX(Listas!$C$2:$C$18,MATCH(D1300,Listas!$A$2:$A$18,0))&amp;"",""))</f>
        <v/>
      </c>
      <c r="K1300" s="8" t="n"/>
      <c r="L1300" s="1" t="n"/>
    </row>
    <row r="1301">
      <c r="A1301" s="5" t="n"/>
      <c r="B1301" s="32"/>
      <c r="C1301" s="33"/>
      <c r="D1301" s="33"/>
      <c r="E1301" s="34"/>
      <c r="F1301" s="35"/>
      <c r="G1301" s="36">
        <f>IF(B1301="","",MONTH(B1301))</f>
        <v/>
      </c>
      <c r="H1301" s="36">
        <f>IF(B1301="","",YEAR(B1301))</f>
        <v/>
      </c>
      <c r="I1301" s="37">
        <f>IF(D1301="","",IFERROR(INDEX(Listas!$B$2:$B$18,MATCH(D1301,Listas!$A$2:$A$18,0)),"Revisar"))</f>
        <v/>
      </c>
      <c r="J1301" s="37">
        <f>IF(D1301="","",IFERROR(INDEX(Listas!$C$2:$C$18,MATCH(D1301,Listas!$A$2:$A$18,0))&amp;"",""))</f>
        <v/>
      </c>
      <c r="K1301" s="8" t="n"/>
      <c r="L1301" s="1" t="n"/>
    </row>
    <row r="1302">
      <c r="A1302" s="5" t="n"/>
      <c r="B1302" s="38"/>
      <c r="C1302" s="39"/>
      <c r="D1302" s="39"/>
      <c r="E1302" s="40"/>
      <c r="F1302" s="41"/>
      <c r="G1302" s="42">
        <f>IF(B1302="","",MONTH(B1302))</f>
        <v/>
      </c>
      <c r="H1302" s="42">
        <f>IF(B1302="","",YEAR(B1302))</f>
        <v/>
      </c>
      <c r="I1302" s="43">
        <f>IF(D1302="","",IFERROR(INDEX(Listas!$B$2:$B$18,MATCH(D1302,Listas!$A$2:$A$18,0)),"Revisar"))</f>
        <v/>
      </c>
      <c r="J1302" s="43">
        <f>IF(D1302="","",IFERROR(INDEX(Listas!$C$2:$C$18,MATCH(D1302,Listas!$A$2:$A$18,0))&amp;"",""))</f>
        <v/>
      </c>
      <c r="K1302" s="8" t="n"/>
      <c r="L1302" s="1" t="n"/>
    </row>
    <row r="1303">
      <c r="A1303" s="5" t="n"/>
      <c r="B1303" s="32"/>
      <c r="C1303" s="33"/>
      <c r="D1303" s="33"/>
      <c r="E1303" s="34"/>
      <c r="F1303" s="35"/>
      <c r="G1303" s="36">
        <f>IF(B1303="","",MONTH(B1303))</f>
        <v/>
      </c>
      <c r="H1303" s="36">
        <f>IF(B1303="","",YEAR(B1303))</f>
        <v/>
      </c>
      <c r="I1303" s="37">
        <f>IF(D1303="","",IFERROR(INDEX(Listas!$B$2:$B$18,MATCH(D1303,Listas!$A$2:$A$18,0)),"Revisar"))</f>
        <v/>
      </c>
      <c r="J1303" s="37">
        <f>IF(D1303="","",IFERROR(INDEX(Listas!$C$2:$C$18,MATCH(D1303,Listas!$A$2:$A$18,0))&amp;"",""))</f>
        <v/>
      </c>
      <c r="K1303" s="8" t="n"/>
      <c r="L1303" s="1" t="n"/>
    </row>
    <row r="1304">
      <c r="A1304" s="5" t="n"/>
      <c r="B1304" s="38"/>
      <c r="C1304" s="39"/>
      <c r="D1304" s="39"/>
      <c r="E1304" s="40"/>
      <c r="F1304" s="41"/>
      <c r="G1304" s="42">
        <f>IF(B1304="","",MONTH(B1304))</f>
        <v/>
      </c>
      <c r="H1304" s="42">
        <f>IF(B1304="","",YEAR(B1304))</f>
        <v/>
      </c>
      <c r="I1304" s="43">
        <f>IF(D1304="","",IFERROR(INDEX(Listas!$B$2:$B$18,MATCH(D1304,Listas!$A$2:$A$18,0)),"Revisar"))</f>
        <v/>
      </c>
      <c r="J1304" s="43">
        <f>IF(D1304="","",IFERROR(INDEX(Listas!$C$2:$C$18,MATCH(D1304,Listas!$A$2:$A$18,0))&amp;"",""))</f>
        <v/>
      </c>
      <c r="K1304" s="8" t="n"/>
      <c r="L1304" s="1" t="n"/>
    </row>
    <row r="1305">
      <c r="A1305" s="5" t="n"/>
      <c r="B1305" s="32"/>
      <c r="C1305" s="33"/>
      <c r="D1305" s="33"/>
      <c r="E1305" s="34"/>
      <c r="F1305" s="35"/>
      <c r="G1305" s="36">
        <f>IF(B1305="","",MONTH(B1305))</f>
        <v/>
      </c>
      <c r="H1305" s="36">
        <f>IF(B1305="","",YEAR(B1305))</f>
        <v/>
      </c>
      <c r="I1305" s="37">
        <f>IF(D1305="","",IFERROR(INDEX(Listas!$B$2:$B$18,MATCH(D1305,Listas!$A$2:$A$18,0)),"Revisar"))</f>
        <v/>
      </c>
      <c r="J1305" s="37">
        <f>IF(D1305="","",IFERROR(INDEX(Listas!$C$2:$C$18,MATCH(D1305,Listas!$A$2:$A$18,0))&amp;"",""))</f>
        <v/>
      </c>
      <c r="K1305" s="8" t="n"/>
      <c r="L1305" s="1" t="n"/>
    </row>
    <row r="1306">
      <c r="A1306" s="5" t="n"/>
      <c r="B1306" s="38"/>
      <c r="C1306" s="39"/>
      <c r="D1306" s="39"/>
      <c r="E1306" s="40"/>
      <c r="F1306" s="41"/>
      <c r="G1306" s="42">
        <f>IF(B1306="","",MONTH(B1306))</f>
        <v/>
      </c>
      <c r="H1306" s="42">
        <f>IF(B1306="","",YEAR(B1306))</f>
        <v/>
      </c>
      <c r="I1306" s="43">
        <f>IF(D1306="","",IFERROR(INDEX(Listas!$B$2:$B$18,MATCH(D1306,Listas!$A$2:$A$18,0)),"Revisar"))</f>
        <v/>
      </c>
      <c r="J1306" s="43">
        <f>IF(D1306="","",IFERROR(INDEX(Listas!$C$2:$C$18,MATCH(D1306,Listas!$A$2:$A$18,0))&amp;"",""))</f>
        <v/>
      </c>
      <c r="K1306" s="8" t="n"/>
      <c r="L1306" s="1" t="n"/>
    </row>
    <row r="1307">
      <c r="A1307" s="5" t="n"/>
      <c r="B1307" s="32"/>
      <c r="C1307" s="33"/>
      <c r="D1307" s="33"/>
      <c r="E1307" s="34"/>
      <c r="F1307" s="35"/>
      <c r="G1307" s="36">
        <f>IF(B1307="","",MONTH(B1307))</f>
        <v/>
      </c>
      <c r="H1307" s="36">
        <f>IF(B1307="","",YEAR(B1307))</f>
        <v/>
      </c>
      <c r="I1307" s="37">
        <f>IF(D1307="","",IFERROR(INDEX(Listas!$B$2:$B$18,MATCH(D1307,Listas!$A$2:$A$18,0)),"Revisar"))</f>
        <v/>
      </c>
      <c r="J1307" s="37">
        <f>IF(D1307="","",IFERROR(INDEX(Listas!$C$2:$C$18,MATCH(D1307,Listas!$A$2:$A$18,0))&amp;"",""))</f>
        <v/>
      </c>
      <c r="K1307" s="8" t="n"/>
      <c r="L1307" s="1" t="n"/>
    </row>
    <row r="1308">
      <c r="A1308" s="5" t="n"/>
      <c r="B1308" s="38"/>
      <c r="C1308" s="39"/>
      <c r="D1308" s="39"/>
      <c r="E1308" s="40"/>
      <c r="F1308" s="41"/>
      <c r="G1308" s="42">
        <f>IF(B1308="","",MONTH(B1308))</f>
        <v/>
      </c>
      <c r="H1308" s="42">
        <f>IF(B1308="","",YEAR(B1308))</f>
        <v/>
      </c>
      <c r="I1308" s="43">
        <f>IF(D1308="","",IFERROR(INDEX(Listas!$B$2:$B$18,MATCH(D1308,Listas!$A$2:$A$18,0)),"Revisar"))</f>
        <v/>
      </c>
      <c r="J1308" s="43">
        <f>IF(D1308="","",IFERROR(INDEX(Listas!$C$2:$C$18,MATCH(D1308,Listas!$A$2:$A$18,0))&amp;"",""))</f>
        <v/>
      </c>
      <c r="K1308" s="8" t="n"/>
      <c r="L1308" s="1" t="n"/>
    </row>
    <row r="1309">
      <c r="A1309" s="5" t="n"/>
      <c r="B1309" s="32"/>
      <c r="C1309" s="33"/>
      <c r="D1309" s="33"/>
      <c r="E1309" s="34"/>
      <c r="F1309" s="35"/>
      <c r="G1309" s="36">
        <f>IF(B1309="","",MONTH(B1309))</f>
        <v/>
      </c>
      <c r="H1309" s="36">
        <f>IF(B1309="","",YEAR(B1309))</f>
        <v/>
      </c>
      <c r="I1309" s="37">
        <f>IF(D1309="","",IFERROR(INDEX(Listas!$B$2:$B$18,MATCH(D1309,Listas!$A$2:$A$18,0)),"Revisar"))</f>
        <v/>
      </c>
      <c r="J1309" s="37">
        <f>IF(D1309="","",IFERROR(INDEX(Listas!$C$2:$C$18,MATCH(D1309,Listas!$A$2:$A$18,0))&amp;"",""))</f>
        <v/>
      </c>
      <c r="K1309" s="8" t="n"/>
      <c r="L1309" s="1" t="n"/>
    </row>
    <row r="1310">
      <c r="A1310" s="5" t="n"/>
      <c r="B1310" s="38"/>
      <c r="C1310" s="39"/>
      <c r="D1310" s="39"/>
      <c r="E1310" s="40"/>
      <c r="F1310" s="41"/>
      <c r="G1310" s="42">
        <f>IF(B1310="","",MONTH(B1310))</f>
        <v/>
      </c>
      <c r="H1310" s="42">
        <f>IF(B1310="","",YEAR(B1310))</f>
        <v/>
      </c>
      <c r="I1310" s="43">
        <f>IF(D1310="","",IFERROR(INDEX(Listas!$B$2:$B$18,MATCH(D1310,Listas!$A$2:$A$18,0)),"Revisar"))</f>
        <v/>
      </c>
      <c r="J1310" s="43">
        <f>IF(D1310="","",IFERROR(INDEX(Listas!$C$2:$C$18,MATCH(D1310,Listas!$A$2:$A$18,0))&amp;"",""))</f>
        <v/>
      </c>
      <c r="K1310" s="8" t="n"/>
      <c r="L1310" s="1" t="n"/>
    </row>
    <row r="1311">
      <c r="A1311" s="5" t="n"/>
      <c r="B1311" s="32"/>
      <c r="C1311" s="33"/>
      <c r="D1311" s="33"/>
      <c r="E1311" s="34"/>
      <c r="F1311" s="35"/>
      <c r="G1311" s="36">
        <f>IF(B1311="","",MONTH(B1311))</f>
        <v/>
      </c>
      <c r="H1311" s="36">
        <f>IF(B1311="","",YEAR(B1311))</f>
        <v/>
      </c>
      <c r="I1311" s="37">
        <f>IF(D1311="","",IFERROR(INDEX(Listas!$B$2:$B$18,MATCH(D1311,Listas!$A$2:$A$18,0)),"Revisar"))</f>
        <v/>
      </c>
      <c r="J1311" s="37">
        <f>IF(D1311="","",IFERROR(INDEX(Listas!$C$2:$C$18,MATCH(D1311,Listas!$A$2:$A$18,0))&amp;"",""))</f>
        <v/>
      </c>
      <c r="K1311" s="8" t="n"/>
      <c r="L1311" s="1" t="n"/>
    </row>
    <row r="1312">
      <c r="A1312" s="5" t="n"/>
      <c r="B1312" s="38"/>
      <c r="C1312" s="39"/>
      <c r="D1312" s="39"/>
      <c r="E1312" s="40"/>
      <c r="F1312" s="41"/>
      <c r="G1312" s="42">
        <f>IF(B1312="","",MONTH(B1312))</f>
        <v/>
      </c>
      <c r="H1312" s="42">
        <f>IF(B1312="","",YEAR(B1312))</f>
        <v/>
      </c>
      <c r="I1312" s="43">
        <f>IF(D1312="","",IFERROR(INDEX(Listas!$B$2:$B$18,MATCH(D1312,Listas!$A$2:$A$18,0)),"Revisar"))</f>
        <v/>
      </c>
      <c r="J1312" s="43">
        <f>IF(D1312="","",IFERROR(INDEX(Listas!$C$2:$C$18,MATCH(D1312,Listas!$A$2:$A$18,0))&amp;"",""))</f>
        <v/>
      </c>
      <c r="K1312" s="8" t="n"/>
      <c r="L1312" s="1" t="n"/>
    </row>
    <row r="1313">
      <c r="A1313" s="5" t="n"/>
      <c r="B1313" s="32"/>
      <c r="C1313" s="33"/>
      <c r="D1313" s="33"/>
      <c r="E1313" s="34"/>
      <c r="F1313" s="35"/>
      <c r="G1313" s="36">
        <f>IF(B1313="","",MONTH(B1313))</f>
        <v/>
      </c>
      <c r="H1313" s="36">
        <f>IF(B1313="","",YEAR(B1313))</f>
        <v/>
      </c>
      <c r="I1313" s="37">
        <f>IF(D1313="","",IFERROR(INDEX(Listas!$B$2:$B$18,MATCH(D1313,Listas!$A$2:$A$18,0)),"Revisar"))</f>
        <v/>
      </c>
      <c r="J1313" s="37">
        <f>IF(D1313="","",IFERROR(INDEX(Listas!$C$2:$C$18,MATCH(D1313,Listas!$A$2:$A$18,0))&amp;"",""))</f>
        <v/>
      </c>
      <c r="K1313" s="8" t="n"/>
      <c r="L1313" s="1" t="n"/>
    </row>
    <row r="1314">
      <c r="A1314" s="5" t="n"/>
      <c r="B1314" s="38"/>
      <c r="C1314" s="39"/>
      <c r="D1314" s="39"/>
      <c r="E1314" s="40"/>
      <c r="F1314" s="41"/>
      <c r="G1314" s="42">
        <f>IF(B1314="","",MONTH(B1314))</f>
        <v/>
      </c>
      <c r="H1314" s="42">
        <f>IF(B1314="","",YEAR(B1314))</f>
        <v/>
      </c>
      <c r="I1314" s="43">
        <f>IF(D1314="","",IFERROR(INDEX(Listas!$B$2:$B$18,MATCH(D1314,Listas!$A$2:$A$18,0)),"Revisar"))</f>
        <v/>
      </c>
      <c r="J1314" s="43">
        <f>IF(D1314="","",IFERROR(INDEX(Listas!$C$2:$C$18,MATCH(D1314,Listas!$A$2:$A$18,0))&amp;"",""))</f>
        <v/>
      </c>
      <c r="K1314" s="8" t="n"/>
      <c r="L1314" s="1" t="n"/>
    </row>
    <row r="1315">
      <c r="A1315" s="5" t="n"/>
      <c r="B1315" s="32"/>
      <c r="C1315" s="33"/>
      <c r="D1315" s="33"/>
      <c r="E1315" s="34"/>
      <c r="F1315" s="35"/>
      <c r="G1315" s="36">
        <f>IF(B1315="","",MONTH(B1315))</f>
        <v/>
      </c>
      <c r="H1315" s="36">
        <f>IF(B1315="","",YEAR(B1315))</f>
        <v/>
      </c>
      <c r="I1315" s="37">
        <f>IF(D1315="","",IFERROR(INDEX(Listas!$B$2:$B$18,MATCH(D1315,Listas!$A$2:$A$18,0)),"Revisar"))</f>
        <v/>
      </c>
      <c r="J1315" s="37">
        <f>IF(D1315="","",IFERROR(INDEX(Listas!$C$2:$C$18,MATCH(D1315,Listas!$A$2:$A$18,0))&amp;"",""))</f>
        <v/>
      </c>
      <c r="K1315" s="8" t="n"/>
      <c r="L1315" s="1" t="n"/>
    </row>
    <row r="1316">
      <c r="A1316" s="5" t="n"/>
      <c r="B1316" s="38"/>
      <c r="C1316" s="39"/>
      <c r="D1316" s="39"/>
      <c r="E1316" s="40"/>
      <c r="F1316" s="41"/>
      <c r="G1316" s="42">
        <f>IF(B1316="","",MONTH(B1316))</f>
        <v/>
      </c>
      <c r="H1316" s="42">
        <f>IF(B1316="","",YEAR(B1316))</f>
        <v/>
      </c>
      <c r="I1316" s="43">
        <f>IF(D1316="","",IFERROR(INDEX(Listas!$B$2:$B$18,MATCH(D1316,Listas!$A$2:$A$18,0)),"Revisar"))</f>
        <v/>
      </c>
      <c r="J1316" s="43">
        <f>IF(D1316="","",IFERROR(INDEX(Listas!$C$2:$C$18,MATCH(D1316,Listas!$A$2:$A$18,0))&amp;"",""))</f>
        <v/>
      </c>
      <c r="K1316" s="8" t="n"/>
      <c r="L1316" s="1" t="n"/>
    </row>
    <row r="1317">
      <c r="A1317" s="5" t="n"/>
      <c r="B1317" s="32"/>
      <c r="C1317" s="33"/>
      <c r="D1317" s="33"/>
      <c r="E1317" s="34"/>
      <c r="F1317" s="35"/>
      <c r="G1317" s="36">
        <f>IF(B1317="","",MONTH(B1317))</f>
        <v/>
      </c>
      <c r="H1317" s="36">
        <f>IF(B1317="","",YEAR(B1317))</f>
        <v/>
      </c>
      <c r="I1317" s="37">
        <f>IF(D1317="","",IFERROR(INDEX(Listas!$B$2:$B$18,MATCH(D1317,Listas!$A$2:$A$18,0)),"Revisar"))</f>
        <v/>
      </c>
      <c r="J1317" s="37">
        <f>IF(D1317="","",IFERROR(INDEX(Listas!$C$2:$C$18,MATCH(D1317,Listas!$A$2:$A$18,0))&amp;"",""))</f>
        <v/>
      </c>
      <c r="K1317" s="8" t="n"/>
      <c r="L1317" s="1" t="n"/>
    </row>
    <row r="1318">
      <c r="A1318" s="5" t="n"/>
      <c r="B1318" s="38"/>
      <c r="C1318" s="39"/>
      <c r="D1318" s="39"/>
      <c r="E1318" s="40"/>
      <c r="F1318" s="41"/>
      <c r="G1318" s="42">
        <f>IF(B1318="","",MONTH(B1318))</f>
        <v/>
      </c>
      <c r="H1318" s="42">
        <f>IF(B1318="","",YEAR(B1318))</f>
        <v/>
      </c>
      <c r="I1318" s="43">
        <f>IF(D1318="","",IFERROR(INDEX(Listas!$B$2:$B$18,MATCH(D1318,Listas!$A$2:$A$18,0)),"Revisar"))</f>
        <v/>
      </c>
      <c r="J1318" s="43">
        <f>IF(D1318="","",IFERROR(INDEX(Listas!$C$2:$C$18,MATCH(D1318,Listas!$A$2:$A$18,0))&amp;"",""))</f>
        <v/>
      </c>
      <c r="K1318" s="8" t="n"/>
      <c r="L1318" s="1" t="n"/>
    </row>
    <row r="1319">
      <c r="A1319" s="5" t="n"/>
      <c r="B1319" s="32"/>
      <c r="C1319" s="33"/>
      <c r="D1319" s="33"/>
      <c r="E1319" s="34"/>
      <c r="F1319" s="35"/>
      <c r="G1319" s="36">
        <f>IF(B1319="","",MONTH(B1319))</f>
        <v/>
      </c>
      <c r="H1319" s="36">
        <f>IF(B1319="","",YEAR(B1319))</f>
        <v/>
      </c>
      <c r="I1319" s="37">
        <f>IF(D1319="","",IFERROR(INDEX(Listas!$B$2:$B$18,MATCH(D1319,Listas!$A$2:$A$18,0)),"Revisar"))</f>
        <v/>
      </c>
      <c r="J1319" s="37">
        <f>IF(D1319="","",IFERROR(INDEX(Listas!$C$2:$C$18,MATCH(D1319,Listas!$A$2:$A$18,0))&amp;"",""))</f>
        <v/>
      </c>
      <c r="K1319" s="8" t="n"/>
      <c r="L1319" s="1" t="n"/>
    </row>
    <row r="1320">
      <c r="A1320" s="5" t="n"/>
      <c r="B1320" s="38"/>
      <c r="C1320" s="39"/>
      <c r="D1320" s="39"/>
      <c r="E1320" s="40"/>
      <c r="F1320" s="41"/>
      <c r="G1320" s="42">
        <f>IF(B1320="","",MONTH(B1320))</f>
        <v/>
      </c>
      <c r="H1320" s="42">
        <f>IF(B1320="","",YEAR(B1320))</f>
        <v/>
      </c>
      <c r="I1320" s="43">
        <f>IF(D1320="","",IFERROR(INDEX(Listas!$B$2:$B$18,MATCH(D1320,Listas!$A$2:$A$18,0)),"Revisar"))</f>
        <v/>
      </c>
      <c r="J1320" s="43">
        <f>IF(D1320="","",IFERROR(INDEX(Listas!$C$2:$C$18,MATCH(D1320,Listas!$A$2:$A$18,0))&amp;"",""))</f>
        <v/>
      </c>
      <c r="K1320" s="8" t="n"/>
      <c r="L1320" s="1" t="n"/>
    </row>
    <row r="1321">
      <c r="A1321" s="5" t="n"/>
      <c r="B1321" s="32"/>
      <c r="C1321" s="33"/>
      <c r="D1321" s="33"/>
      <c r="E1321" s="34"/>
      <c r="F1321" s="35"/>
      <c r="G1321" s="36">
        <f>IF(B1321="","",MONTH(B1321))</f>
        <v/>
      </c>
      <c r="H1321" s="36">
        <f>IF(B1321="","",YEAR(B1321))</f>
        <v/>
      </c>
      <c r="I1321" s="37">
        <f>IF(D1321="","",IFERROR(INDEX(Listas!$B$2:$B$18,MATCH(D1321,Listas!$A$2:$A$18,0)),"Revisar"))</f>
        <v/>
      </c>
      <c r="J1321" s="37">
        <f>IF(D1321="","",IFERROR(INDEX(Listas!$C$2:$C$18,MATCH(D1321,Listas!$A$2:$A$18,0))&amp;"",""))</f>
        <v/>
      </c>
      <c r="K1321" s="8" t="n"/>
      <c r="L1321" s="1" t="n"/>
    </row>
    <row r="1322">
      <c r="A1322" s="5" t="n"/>
      <c r="B1322" s="38"/>
      <c r="C1322" s="39"/>
      <c r="D1322" s="39"/>
      <c r="E1322" s="40"/>
      <c r="F1322" s="41"/>
      <c r="G1322" s="42">
        <f>IF(B1322="","",MONTH(B1322))</f>
        <v/>
      </c>
      <c r="H1322" s="42">
        <f>IF(B1322="","",YEAR(B1322))</f>
        <v/>
      </c>
      <c r="I1322" s="43">
        <f>IF(D1322="","",IFERROR(INDEX(Listas!$B$2:$B$18,MATCH(D1322,Listas!$A$2:$A$18,0)),"Revisar"))</f>
        <v/>
      </c>
      <c r="J1322" s="43">
        <f>IF(D1322="","",IFERROR(INDEX(Listas!$C$2:$C$18,MATCH(D1322,Listas!$A$2:$A$18,0))&amp;"",""))</f>
        <v/>
      </c>
      <c r="K1322" s="8" t="n"/>
      <c r="L1322" s="1" t="n"/>
    </row>
    <row r="1323">
      <c r="A1323" s="5" t="n"/>
      <c r="B1323" s="32"/>
      <c r="C1323" s="33"/>
      <c r="D1323" s="33"/>
      <c r="E1323" s="34"/>
      <c r="F1323" s="35"/>
      <c r="G1323" s="36">
        <f>IF(B1323="","",MONTH(B1323))</f>
        <v/>
      </c>
      <c r="H1323" s="36">
        <f>IF(B1323="","",YEAR(B1323))</f>
        <v/>
      </c>
      <c r="I1323" s="37">
        <f>IF(D1323="","",IFERROR(INDEX(Listas!$B$2:$B$18,MATCH(D1323,Listas!$A$2:$A$18,0)),"Revisar"))</f>
        <v/>
      </c>
      <c r="J1323" s="37">
        <f>IF(D1323="","",IFERROR(INDEX(Listas!$C$2:$C$18,MATCH(D1323,Listas!$A$2:$A$18,0))&amp;"",""))</f>
        <v/>
      </c>
      <c r="K1323" s="8" t="n"/>
      <c r="L1323" s="1" t="n"/>
    </row>
    <row r="1324">
      <c r="A1324" s="5" t="n"/>
      <c r="B1324" s="38"/>
      <c r="C1324" s="39"/>
      <c r="D1324" s="39"/>
      <c r="E1324" s="40"/>
      <c r="F1324" s="41"/>
      <c r="G1324" s="42">
        <f>IF(B1324="","",MONTH(B1324))</f>
        <v/>
      </c>
      <c r="H1324" s="42">
        <f>IF(B1324="","",YEAR(B1324))</f>
        <v/>
      </c>
      <c r="I1324" s="43">
        <f>IF(D1324="","",IFERROR(INDEX(Listas!$B$2:$B$18,MATCH(D1324,Listas!$A$2:$A$18,0)),"Revisar"))</f>
        <v/>
      </c>
      <c r="J1324" s="43">
        <f>IF(D1324="","",IFERROR(INDEX(Listas!$C$2:$C$18,MATCH(D1324,Listas!$A$2:$A$18,0))&amp;"",""))</f>
        <v/>
      </c>
      <c r="K1324" s="8" t="n"/>
      <c r="L1324" s="1" t="n"/>
    </row>
    <row r="1325">
      <c r="A1325" s="5" t="n"/>
      <c r="B1325" s="32"/>
      <c r="C1325" s="33"/>
      <c r="D1325" s="33"/>
      <c r="E1325" s="34"/>
      <c r="F1325" s="35"/>
      <c r="G1325" s="36">
        <f>IF(B1325="","",MONTH(B1325))</f>
        <v/>
      </c>
      <c r="H1325" s="36">
        <f>IF(B1325="","",YEAR(B1325))</f>
        <v/>
      </c>
      <c r="I1325" s="37">
        <f>IF(D1325="","",IFERROR(INDEX(Listas!$B$2:$B$18,MATCH(D1325,Listas!$A$2:$A$18,0)),"Revisar"))</f>
        <v/>
      </c>
      <c r="J1325" s="37">
        <f>IF(D1325="","",IFERROR(INDEX(Listas!$C$2:$C$18,MATCH(D1325,Listas!$A$2:$A$18,0))&amp;"",""))</f>
        <v/>
      </c>
      <c r="K1325" s="8" t="n"/>
      <c r="L1325" s="1" t="n"/>
    </row>
    <row r="1326">
      <c r="A1326" s="5" t="n"/>
      <c r="B1326" s="38"/>
      <c r="C1326" s="39"/>
      <c r="D1326" s="39"/>
      <c r="E1326" s="40"/>
      <c r="F1326" s="41"/>
      <c r="G1326" s="42">
        <f>IF(B1326="","",MONTH(B1326))</f>
        <v/>
      </c>
      <c r="H1326" s="42">
        <f>IF(B1326="","",YEAR(B1326))</f>
        <v/>
      </c>
      <c r="I1326" s="43">
        <f>IF(D1326="","",IFERROR(INDEX(Listas!$B$2:$B$18,MATCH(D1326,Listas!$A$2:$A$18,0)),"Revisar"))</f>
        <v/>
      </c>
      <c r="J1326" s="43">
        <f>IF(D1326="","",IFERROR(INDEX(Listas!$C$2:$C$18,MATCH(D1326,Listas!$A$2:$A$18,0))&amp;"",""))</f>
        <v/>
      </c>
      <c r="K1326" s="8" t="n"/>
      <c r="L1326" s="1" t="n"/>
    </row>
    <row r="1327">
      <c r="A1327" s="5" t="n"/>
      <c r="B1327" s="32"/>
      <c r="C1327" s="33"/>
      <c r="D1327" s="33"/>
      <c r="E1327" s="34"/>
      <c r="F1327" s="35"/>
      <c r="G1327" s="36">
        <f>IF(B1327="","",MONTH(B1327))</f>
        <v/>
      </c>
      <c r="H1327" s="36">
        <f>IF(B1327="","",YEAR(B1327))</f>
        <v/>
      </c>
      <c r="I1327" s="37">
        <f>IF(D1327="","",IFERROR(INDEX(Listas!$B$2:$B$18,MATCH(D1327,Listas!$A$2:$A$18,0)),"Revisar"))</f>
        <v/>
      </c>
      <c r="J1327" s="37">
        <f>IF(D1327="","",IFERROR(INDEX(Listas!$C$2:$C$18,MATCH(D1327,Listas!$A$2:$A$18,0))&amp;"",""))</f>
        <v/>
      </c>
      <c r="K1327" s="8" t="n"/>
      <c r="L1327" s="1" t="n"/>
    </row>
    <row r="1328">
      <c r="A1328" s="5" t="n"/>
      <c r="B1328" s="38"/>
      <c r="C1328" s="39"/>
      <c r="D1328" s="39"/>
      <c r="E1328" s="40"/>
      <c r="F1328" s="41"/>
      <c r="G1328" s="42">
        <f>IF(B1328="","",MONTH(B1328))</f>
        <v/>
      </c>
      <c r="H1328" s="42">
        <f>IF(B1328="","",YEAR(B1328))</f>
        <v/>
      </c>
      <c r="I1328" s="43">
        <f>IF(D1328="","",IFERROR(INDEX(Listas!$B$2:$B$18,MATCH(D1328,Listas!$A$2:$A$18,0)),"Revisar"))</f>
        <v/>
      </c>
      <c r="J1328" s="43">
        <f>IF(D1328="","",IFERROR(INDEX(Listas!$C$2:$C$18,MATCH(D1328,Listas!$A$2:$A$18,0))&amp;"",""))</f>
        <v/>
      </c>
      <c r="K1328" s="8" t="n"/>
      <c r="L1328" s="1" t="n"/>
    </row>
    <row r="1329">
      <c r="A1329" s="5" t="n"/>
      <c r="B1329" s="32"/>
      <c r="C1329" s="33"/>
      <c r="D1329" s="33"/>
      <c r="E1329" s="34"/>
      <c r="F1329" s="35"/>
      <c r="G1329" s="36">
        <f>IF(B1329="","",MONTH(B1329))</f>
        <v/>
      </c>
      <c r="H1329" s="36">
        <f>IF(B1329="","",YEAR(B1329))</f>
        <v/>
      </c>
      <c r="I1329" s="37">
        <f>IF(D1329="","",IFERROR(INDEX(Listas!$B$2:$B$18,MATCH(D1329,Listas!$A$2:$A$18,0)),"Revisar"))</f>
        <v/>
      </c>
      <c r="J1329" s="37">
        <f>IF(D1329="","",IFERROR(INDEX(Listas!$C$2:$C$18,MATCH(D1329,Listas!$A$2:$A$18,0))&amp;"",""))</f>
        <v/>
      </c>
      <c r="K1329" s="8" t="n"/>
      <c r="L1329" s="1" t="n"/>
    </row>
    <row r="1330">
      <c r="A1330" s="5" t="n"/>
      <c r="B1330" s="38"/>
      <c r="C1330" s="39"/>
      <c r="D1330" s="39"/>
      <c r="E1330" s="40"/>
      <c r="F1330" s="41"/>
      <c r="G1330" s="42">
        <f>IF(B1330="","",MONTH(B1330))</f>
        <v/>
      </c>
      <c r="H1330" s="42">
        <f>IF(B1330="","",YEAR(B1330))</f>
        <v/>
      </c>
      <c r="I1330" s="43">
        <f>IF(D1330="","",IFERROR(INDEX(Listas!$B$2:$B$18,MATCH(D1330,Listas!$A$2:$A$18,0)),"Revisar"))</f>
        <v/>
      </c>
      <c r="J1330" s="43">
        <f>IF(D1330="","",IFERROR(INDEX(Listas!$C$2:$C$18,MATCH(D1330,Listas!$A$2:$A$18,0))&amp;"",""))</f>
        <v/>
      </c>
      <c r="K1330" s="8" t="n"/>
      <c r="L1330" s="1" t="n"/>
    </row>
    <row r="1331">
      <c r="A1331" s="5" t="n"/>
      <c r="B1331" s="32"/>
      <c r="C1331" s="33"/>
      <c r="D1331" s="33"/>
      <c r="E1331" s="34"/>
      <c r="F1331" s="35"/>
      <c r="G1331" s="36">
        <f>IF(B1331="","",MONTH(B1331))</f>
        <v/>
      </c>
      <c r="H1331" s="36">
        <f>IF(B1331="","",YEAR(B1331))</f>
        <v/>
      </c>
      <c r="I1331" s="37">
        <f>IF(D1331="","",IFERROR(INDEX(Listas!$B$2:$B$18,MATCH(D1331,Listas!$A$2:$A$18,0)),"Revisar"))</f>
        <v/>
      </c>
      <c r="J1331" s="37">
        <f>IF(D1331="","",IFERROR(INDEX(Listas!$C$2:$C$18,MATCH(D1331,Listas!$A$2:$A$18,0))&amp;"",""))</f>
        <v/>
      </c>
      <c r="K1331" s="8" t="n"/>
      <c r="L1331" s="1" t="n"/>
    </row>
    <row r="1332">
      <c r="A1332" s="5" t="n"/>
      <c r="B1332" s="38"/>
      <c r="C1332" s="39"/>
      <c r="D1332" s="39"/>
      <c r="E1332" s="40"/>
      <c r="F1332" s="41"/>
      <c r="G1332" s="42">
        <f>IF(B1332="","",MONTH(B1332))</f>
        <v/>
      </c>
      <c r="H1332" s="42">
        <f>IF(B1332="","",YEAR(B1332))</f>
        <v/>
      </c>
      <c r="I1332" s="43">
        <f>IF(D1332="","",IFERROR(INDEX(Listas!$B$2:$B$18,MATCH(D1332,Listas!$A$2:$A$18,0)),"Revisar"))</f>
        <v/>
      </c>
      <c r="J1332" s="43">
        <f>IF(D1332="","",IFERROR(INDEX(Listas!$C$2:$C$18,MATCH(D1332,Listas!$A$2:$A$18,0))&amp;"",""))</f>
        <v/>
      </c>
      <c r="K1332" s="8" t="n"/>
      <c r="L1332" s="1" t="n"/>
    </row>
    <row r="1333">
      <c r="A1333" s="5" t="n"/>
      <c r="B1333" s="32"/>
      <c r="C1333" s="33"/>
      <c r="D1333" s="33"/>
      <c r="E1333" s="34"/>
      <c r="F1333" s="35"/>
      <c r="G1333" s="36">
        <f>IF(B1333="","",MONTH(B1333))</f>
        <v/>
      </c>
      <c r="H1333" s="36">
        <f>IF(B1333="","",YEAR(B1333))</f>
        <v/>
      </c>
      <c r="I1333" s="37">
        <f>IF(D1333="","",IFERROR(INDEX(Listas!$B$2:$B$18,MATCH(D1333,Listas!$A$2:$A$18,0)),"Revisar"))</f>
        <v/>
      </c>
      <c r="J1333" s="37">
        <f>IF(D1333="","",IFERROR(INDEX(Listas!$C$2:$C$18,MATCH(D1333,Listas!$A$2:$A$18,0))&amp;"",""))</f>
        <v/>
      </c>
      <c r="K1333" s="8" t="n"/>
      <c r="L1333" s="1" t="n"/>
    </row>
    <row r="1334">
      <c r="A1334" s="5" t="n"/>
      <c r="B1334" s="38"/>
      <c r="C1334" s="39"/>
      <c r="D1334" s="39"/>
      <c r="E1334" s="40"/>
      <c r="F1334" s="41"/>
      <c r="G1334" s="42">
        <f>IF(B1334="","",MONTH(B1334))</f>
        <v/>
      </c>
      <c r="H1334" s="42">
        <f>IF(B1334="","",YEAR(B1334))</f>
        <v/>
      </c>
      <c r="I1334" s="43">
        <f>IF(D1334="","",IFERROR(INDEX(Listas!$B$2:$B$18,MATCH(D1334,Listas!$A$2:$A$18,0)),"Revisar"))</f>
        <v/>
      </c>
      <c r="J1334" s="43">
        <f>IF(D1334="","",IFERROR(INDEX(Listas!$C$2:$C$18,MATCH(D1334,Listas!$A$2:$A$18,0))&amp;"",""))</f>
        <v/>
      </c>
      <c r="K1334" s="8" t="n"/>
      <c r="L1334" s="1" t="n"/>
    </row>
    <row r="1335">
      <c r="A1335" s="5" t="n"/>
      <c r="B1335" s="32"/>
      <c r="C1335" s="33"/>
      <c r="D1335" s="33"/>
      <c r="E1335" s="34"/>
      <c r="F1335" s="35"/>
      <c r="G1335" s="36">
        <f>IF(B1335="","",MONTH(B1335))</f>
        <v/>
      </c>
      <c r="H1335" s="36">
        <f>IF(B1335="","",YEAR(B1335))</f>
        <v/>
      </c>
      <c r="I1335" s="37">
        <f>IF(D1335="","",IFERROR(INDEX(Listas!$B$2:$B$18,MATCH(D1335,Listas!$A$2:$A$18,0)),"Revisar"))</f>
        <v/>
      </c>
      <c r="J1335" s="37">
        <f>IF(D1335="","",IFERROR(INDEX(Listas!$C$2:$C$18,MATCH(D1335,Listas!$A$2:$A$18,0))&amp;"",""))</f>
        <v/>
      </c>
      <c r="K1335" s="8" t="n"/>
      <c r="L1335" s="1" t="n"/>
    </row>
    <row r="1336">
      <c r="A1336" s="5" t="n"/>
      <c r="B1336" s="38"/>
      <c r="C1336" s="39"/>
      <c r="D1336" s="39"/>
      <c r="E1336" s="40"/>
      <c r="F1336" s="41"/>
      <c r="G1336" s="42">
        <f>IF(B1336="","",MONTH(B1336))</f>
        <v/>
      </c>
      <c r="H1336" s="42">
        <f>IF(B1336="","",YEAR(B1336))</f>
        <v/>
      </c>
      <c r="I1336" s="43">
        <f>IF(D1336="","",IFERROR(INDEX(Listas!$B$2:$B$18,MATCH(D1336,Listas!$A$2:$A$18,0)),"Revisar"))</f>
        <v/>
      </c>
      <c r="J1336" s="43">
        <f>IF(D1336="","",IFERROR(INDEX(Listas!$C$2:$C$18,MATCH(D1336,Listas!$A$2:$A$18,0))&amp;"",""))</f>
        <v/>
      </c>
      <c r="K1336" s="8" t="n"/>
      <c r="L1336" s="1" t="n"/>
    </row>
    <row r="1337">
      <c r="A1337" s="5" t="n"/>
      <c r="B1337" s="32"/>
      <c r="C1337" s="33"/>
      <c r="D1337" s="33"/>
      <c r="E1337" s="34"/>
      <c r="F1337" s="35"/>
      <c r="G1337" s="36">
        <f>IF(B1337="","",MONTH(B1337))</f>
        <v/>
      </c>
      <c r="H1337" s="36">
        <f>IF(B1337="","",YEAR(B1337))</f>
        <v/>
      </c>
      <c r="I1337" s="37">
        <f>IF(D1337="","",IFERROR(INDEX(Listas!$B$2:$B$18,MATCH(D1337,Listas!$A$2:$A$18,0)),"Revisar"))</f>
        <v/>
      </c>
      <c r="J1337" s="37">
        <f>IF(D1337="","",IFERROR(INDEX(Listas!$C$2:$C$18,MATCH(D1337,Listas!$A$2:$A$18,0))&amp;"",""))</f>
        <v/>
      </c>
      <c r="K1337" s="8" t="n"/>
      <c r="L1337" s="1" t="n"/>
    </row>
    <row r="1338">
      <c r="A1338" s="5" t="n"/>
      <c r="B1338" s="38"/>
      <c r="C1338" s="39"/>
      <c r="D1338" s="39"/>
      <c r="E1338" s="40"/>
      <c r="F1338" s="41"/>
      <c r="G1338" s="42">
        <f>IF(B1338="","",MONTH(B1338))</f>
        <v/>
      </c>
      <c r="H1338" s="42">
        <f>IF(B1338="","",YEAR(B1338))</f>
        <v/>
      </c>
      <c r="I1338" s="43">
        <f>IF(D1338="","",IFERROR(INDEX(Listas!$B$2:$B$18,MATCH(D1338,Listas!$A$2:$A$18,0)),"Revisar"))</f>
        <v/>
      </c>
      <c r="J1338" s="43">
        <f>IF(D1338="","",IFERROR(INDEX(Listas!$C$2:$C$18,MATCH(D1338,Listas!$A$2:$A$18,0))&amp;"",""))</f>
        <v/>
      </c>
      <c r="K1338" s="8" t="n"/>
      <c r="L1338" s="1" t="n"/>
    </row>
    <row r="1339">
      <c r="A1339" s="5" t="n"/>
      <c r="B1339" s="32"/>
      <c r="C1339" s="33"/>
      <c r="D1339" s="33"/>
      <c r="E1339" s="34"/>
      <c r="F1339" s="35"/>
      <c r="G1339" s="36">
        <f>IF(B1339="","",MONTH(B1339))</f>
        <v/>
      </c>
      <c r="H1339" s="36">
        <f>IF(B1339="","",YEAR(B1339))</f>
        <v/>
      </c>
      <c r="I1339" s="37">
        <f>IF(D1339="","",IFERROR(INDEX(Listas!$B$2:$B$18,MATCH(D1339,Listas!$A$2:$A$18,0)),"Revisar"))</f>
        <v/>
      </c>
      <c r="J1339" s="37">
        <f>IF(D1339="","",IFERROR(INDEX(Listas!$C$2:$C$18,MATCH(D1339,Listas!$A$2:$A$18,0))&amp;"",""))</f>
        <v/>
      </c>
      <c r="K1339" s="8" t="n"/>
      <c r="L1339" s="1" t="n"/>
    </row>
    <row r="1340">
      <c r="A1340" s="5" t="n"/>
      <c r="B1340" s="38"/>
      <c r="C1340" s="39"/>
      <c r="D1340" s="39"/>
      <c r="E1340" s="40"/>
      <c r="F1340" s="41"/>
      <c r="G1340" s="42">
        <f>IF(B1340="","",MONTH(B1340))</f>
        <v/>
      </c>
      <c r="H1340" s="42">
        <f>IF(B1340="","",YEAR(B1340))</f>
        <v/>
      </c>
      <c r="I1340" s="43">
        <f>IF(D1340="","",IFERROR(INDEX(Listas!$B$2:$B$18,MATCH(D1340,Listas!$A$2:$A$18,0)),"Revisar"))</f>
        <v/>
      </c>
      <c r="J1340" s="43">
        <f>IF(D1340="","",IFERROR(INDEX(Listas!$C$2:$C$18,MATCH(D1340,Listas!$A$2:$A$18,0))&amp;"",""))</f>
        <v/>
      </c>
      <c r="K1340" s="8" t="n"/>
      <c r="L1340" s="1" t="n"/>
    </row>
    <row r="1341">
      <c r="A1341" s="5" t="n"/>
      <c r="B1341" s="32"/>
      <c r="C1341" s="33"/>
      <c r="D1341" s="33"/>
      <c r="E1341" s="34"/>
      <c r="F1341" s="35"/>
      <c r="G1341" s="36">
        <f>IF(B1341="","",MONTH(B1341))</f>
        <v/>
      </c>
      <c r="H1341" s="36">
        <f>IF(B1341="","",YEAR(B1341))</f>
        <v/>
      </c>
      <c r="I1341" s="37">
        <f>IF(D1341="","",IFERROR(INDEX(Listas!$B$2:$B$18,MATCH(D1341,Listas!$A$2:$A$18,0)),"Revisar"))</f>
        <v/>
      </c>
      <c r="J1341" s="37">
        <f>IF(D1341="","",IFERROR(INDEX(Listas!$C$2:$C$18,MATCH(D1341,Listas!$A$2:$A$18,0))&amp;"",""))</f>
        <v/>
      </c>
      <c r="K1341" s="8" t="n"/>
      <c r="L1341" s="1" t="n"/>
    </row>
    <row r="1342">
      <c r="A1342" s="5" t="n"/>
      <c r="B1342" s="38"/>
      <c r="C1342" s="39"/>
      <c r="D1342" s="39"/>
      <c r="E1342" s="40"/>
      <c r="F1342" s="41"/>
      <c r="G1342" s="42">
        <f>IF(B1342="","",MONTH(B1342))</f>
        <v/>
      </c>
      <c r="H1342" s="42">
        <f>IF(B1342="","",YEAR(B1342))</f>
        <v/>
      </c>
      <c r="I1342" s="43">
        <f>IF(D1342="","",IFERROR(INDEX(Listas!$B$2:$B$18,MATCH(D1342,Listas!$A$2:$A$18,0)),"Revisar"))</f>
        <v/>
      </c>
      <c r="J1342" s="43">
        <f>IF(D1342="","",IFERROR(INDEX(Listas!$C$2:$C$18,MATCH(D1342,Listas!$A$2:$A$18,0))&amp;"",""))</f>
        <v/>
      </c>
      <c r="K1342" s="8" t="n"/>
      <c r="L1342" s="1" t="n"/>
    </row>
    <row r="1343">
      <c r="A1343" s="5" t="n"/>
      <c r="B1343" s="32"/>
      <c r="C1343" s="33"/>
      <c r="D1343" s="33"/>
      <c r="E1343" s="34"/>
      <c r="F1343" s="35"/>
      <c r="G1343" s="36">
        <f>IF(B1343="","",MONTH(B1343))</f>
        <v/>
      </c>
      <c r="H1343" s="36">
        <f>IF(B1343="","",YEAR(B1343))</f>
        <v/>
      </c>
      <c r="I1343" s="37">
        <f>IF(D1343="","",IFERROR(INDEX(Listas!$B$2:$B$18,MATCH(D1343,Listas!$A$2:$A$18,0)),"Revisar"))</f>
        <v/>
      </c>
      <c r="J1343" s="37">
        <f>IF(D1343="","",IFERROR(INDEX(Listas!$C$2:$C$18,MATCH(D1343,Listas!$A$2:$A$18,0))&amp;"",""))</f>
        <v/>
      </c>
      <c r="K1343" s="8" t="n"/>
      <c r="L1343" s="1" t="n"/>
    </row>
    <row r="1344">
      <c r="A1344" s="5" t="n"/>
      <c r="B1344" s="38"/>
      <c r="C1344" s="39"/>
      <c r="D1344" s="39"/>
      <c r="E1344" s="40"/>
      <c r="F1344" s="41"/>
      <c r="G1344" s="42">
        <f>IF(B1344="","",MONTH(B1344))</f>
        <v/>
      </c>
      <c r="H1344" s="42">
        <f>IF(B1344="","",YEAR(B1344))</f>
        <v/>
      </c>
      <c r="I1344" s="43">
        <f>IF(D1344="","",IFERROR(INDEX(Listas!$B$2:$B$18,MATCH(D1344,Listas!$A$2:$A$18,0)),"Revisar"))</f>
        <v/>
      </c>
      <c r="J1344" s="43">
        <f>IF(D1344="","",IFERROR(INDEX(Listas!$C$2:$C$18,MATCH(D1344,Listas!$A$2:$A$18,0))&amp;"",""))</f>
        <v/>
      </c>
      <c r="K1344" s="8" t="n"/>
      <c r="L1344" s="1" t="n"/>
    </row>
    <row r="1345">
      <c r="A1345" s="5" t="n"/>
      <c r="B1345" s="32"/>
      <c r="C1345" s="33"/>
      <c r="D1345" s="33"/>
      <c r="E1345" s="34"/>
      <c r="F1345" s="35"/>
      <c r="G1345" s="36">
        <f>IF(B1345="","",MONTH(B1345))</f>
        <v/>
      </c>
      <c r="H1345" s="36">
        <f>IF(B1345="","",YEAR(B1345))</f>
        <v/>
      </c>
      <c r="I1345" s="37">
        <f>IF(D1345="","",IFERROR(INDEX(Listas!$B$2:$B$18,MATCH(D1345,Listas!$A$2:$A$18,0)),"Revisar"))</f>
        <v/>
      </c>
      <c r="J1345" s="37">
        <f>IF(D1345="","",IFERROR(INDEX(Listas!$C$2:$C$18,MATCH(D1345,Listas!$A$2:$A$18,0))&amp;"",""))</f>
        <v/>
      </c>
      <c r="K1345" s="8" t="n"/>
      <c r="L1345" s="1" t="n"/>
    </row>
    <row r="1346">
      <c r="A1346" s="5" t="n"/>
      <c r="B1346" s="38"/>
      <c r="C1346" s="39"/>
      <c r="D1346" s="39"/>
      <c r="E1346" s="40"/>
      <c r="F1346" s="41"/>
      <c r="G1346" s="42">
        <f>IF(B1346="","",MONTH(B1346))</f>
        <v/>
      </c>
      <c r="H1346" s="42">
        <f>IF(B1346="","",YEAR(B1346))</f>
        <v/>
      </c>
      <c r="I1346" s="43">
        <f>IF(D1346="","",IFERROR(INDEX(Listas!$B$2:$B$18,MATCH(D1346,Listas!$A$2:$A$18,0)),"Revisar"))</f>
        <v/>
      </c>
      <c r="J1346" s="43">
        <f>IF(D1346="","",IFERROR(INDEX(Listas!$C$2:$C$18,MATCH(D1346,Listas!$A$2:$A$18,0))&amp;"",""))</f>
        <v/>
      </c>
      <c r="K1346" s="8" t="n"/>
      <c r="L1346" s="1" t="n"/>
    </row>
    <row r="1347">
      <c r="A1347" s="5" t="n"/>
      <c r="B1347" s="32"/>
      <c r="C1347" s="33"/>
      <c r="D1347" s="33"/>
      <c r="E1347" s="34"/>
      <c r="F1347" s="35"/>
      <c r="G1347" s="36">
        <f>IF(B1347="","",MONTH(B1347))</f>
        <v/>
      </c>
      <c r="H1347" s="36">
        <f>IF(B1347="","",YEAR(B1347))</f>
        <v/>
      </c>
      <c r="I1347" s="37">
        <f>IF(D1347="","",IFERROR(INDEX(Listas!$B$2:$B$18,MATCH(D1347,Listas!$A$2:$A$18,0)),"Revisar"))</f>
        <v/>
      </c>
      <c r="J1347" s="37">
        <f>IF(D1347="","",IFERROR(INDEX(Listas!$C$2:$C$18,MATCH(D1347,Listas!$A$2:$A$18,0))&amp;"",""))</f>
        <v/>
      </c>
      <c r="K1347" s="8" t="n"/>
      <c r="L1347" s="1" t="n"/>
    </row>
    <row r="1348">
      <c r="A1348" s="5" t="n"/>
      <c r="B1348" s="38"/>
      <c r="C1348" s="39"/>
      <c r="D1348" s="39"/>
      <c r="E1348" s="40"/>
      <c r="F1348" s="41"/>
      <c r="G1348" s="42">
        <f>IF(B1348="","",MONTH(B1348))</f>
        <v/>
      </c>
      <c r="H1348" s="42">
        <f>IF(B1348="","",YEAR(B1348))</f>
        <v/>
      </c>
      <c r="I1348" s="43">
        <f>IF(D1348="","",IFERROR(INDEX(Listas!$B$2:$B$18,MATCH(D1348,Listas!$A$2:$A$18,0)),"Revisar"))</f>
        <v/>
      </c>
      <c r="J1348" s="43">
        <f>IF(D1348="","",IFERROR(INDEX(Listas!$C$2:$C$18,MATCH(D1348,Listas!$A$2:$A$18,0))&amp;"",""))</f>
        <v/>
      </c>
      <c r="K1348" s="8" t="n"/>
      <c r="L1348" s="1" t="n"/>
    </row>
    <row r="1349">
      <c r="A1349" s="5" t="n"/>
      <c r="B1349" s="32"/>
      <c r="C1349" s="33"/>
      <c r="D1349" s="33"/>
      <c r="E1349" s="34"/>
      <c r="F1349" s="35"/>
      <c r="G1349" s="36">
        <f>IF(B1349="","",MONTH(B1349))</f>
        <v/>
      </c>
      <c r="H1349" s="36">
        <f>IF(B1349="","",YEAR(B1349))</f>
        <v/>
      </c>
      <c r="I1349" s="37">
        <f>IF(D1349="","",IFERROR(INDEX(Listas!$B$2:$B$18,MATCH(D1349,Listas!$A$2:$A$18,0)),"Revisar"))</f>
        <v/>
      </c>
      <c r="J1349" s="37">
        <f>IF(D1349="","",IFERROR(INDEX(Listas!$C$2:$C$18,MATCH(D1349,Listas!$A$2:$A$18,0))&amp;"",""))</f>
        <v/>
      </c>
      <c r="K1349" s="8" t="n"/>
      <c r="L1349" s="1" t="n"/>
    </row>
    <row r="1350">
      <c r="A1350" s="5" t="n"/>
      <c r="B1350" s="38"/>
      <c r="C1350" s="39"/>
      <c r="D1350" s="39"/>
      <c r="E1350" s="40"/>
      <c r="F1350" s="41"/>
      <c r="G1350" s="42">
        <f>IF(B1350="","",MONTH(B1350))</f>
        <v/>
      </c>
      <c r="H1350" s="42">
        <f>IF(B1350="","",YEAR(B1350))</f>
        <v/>
      </c>
      <c r="I1350" s="43">
        <f>IF(D1350="","",IFERROR(INDEX(Listas!$B$2:$B$18,MATCH(D1350,Listas!$A$2:$A$18,0)),"Revisar"))</f>
        <v/>
      </c>
      <c r="J1350" s="43">
        <f>IF(D1350="","",IFERROR(INDEX(Listas!$C$2:$C$18,MATCH(D1350,Listas!$A$2:$A$18,0))&amp;"",""))</f>
        <v/>
      </c>
      <c r="K1350" s="8" t="n"/>
      <c r="L1350" s="1" t="n"/>
    </row>
    <row r="1351">
      <c r="A1351" s="5" t="n"/>
      <c r="B1351" s="32"/>
      <c r="C1351" s="33"/>
      <c r="D1351" s="33"/>
      <c r="E1351" s="34"/>
      <c r="F1351" s="35"/>
      <c r="G1351" s="36">
        <f>IF(B1351="","",MONTH(B1351))</f>
        <v/>
      </c>
      <c r="H1351" s="36">
        <f>IF(B1351="","",YEAR(B1351))</f>
        <v/>
      </c>
      <c r="I1351" s="37">
        <f>IF(D1351="","",IFERROR(INDEX(Listas!$B$2:$B$18,MATCH(D1351,Listas!$A$2:$A$18,0)),"Revisar"))</f>
        <v/>
      </c>
      <c r="J1351" s="37">
        <f>IF(D1351="","",IFERROR(INDEX(Listas!$C$2:$C$18,MATCH(D1351,Listas!$A$2:$A$18,0))&amp;"",""))</f>
        <v/>
      </c>
      <c r="K1351" s="8" t="n"/>
      <c r="L1351" s="1" t="n"/>
    </row>
    <row r="1352">
      <c r="A1352" s="5" t="n"/>
      <c r="B1352" s="38"/>
      <c r="C1352" s="39"/>
      <c r="D1352" s="39"/>
      <c r="E1352" s="40"/>
      <c r="F1352" s="41"/>
      <c r="G1352" s="42">
        <f>IF(B1352="","",MONTH(B1352))</f>
        <v/>
      </c>
      <c r="H1352" s="42">
        <f>IF(B1352="","",YEAR(B1352))</f>
        <v/>
      </c>
      <c r="I1352" s="43">
        <f>IF(D1352="","",IFERROR(INDEX(Listas!$B$2:$B$18,MATCH(D1352,Listas!$A$2:$A$18,0)),"Revisar"))</f>
        <v/>
      </c>
      <c r="J1352" s="43">
        <f>IF(D1352="","",IFERROR(INDEX(Listas!$C$2:$C$18,MATCH(D1352,Listas!$A$2:$A$18,0))&amp;"",""))</f>
        <v/>
      </c>
      <c r="K1352" s="8" t="n"/>
      <c r="L1352" s="1" t="n"/>
    </row>
    <row r="1353">
      <c r="A1353" s="5" t="n"/>
      <c r="B1353" s="32"/>
      <c r="C1353" s="33"/>
      <c r="D1353" s="33"/>
      <c r="E1353" s="34"/>
      <c r="F1353" s="35"/>
      <c r="G1353" s="36">
        <f>IF(B1353="","",MONTH(B1353))</f>
        <v/>
      </c>
      <c r="H1353" s="36">
        <f>IF(B1353="","",YEAR(B1353))</f>
        <v/>
      </c>
      <c r="I1353" s="37">
        <f>IF(D1353="","",IFERROR(INDEX(Listas!$B$2:$B$18,MATCH(D1353,Listas!$A$2:$A$18,0)),"Revisar"))</f>
        <v/>
      </c>
      <c r="J1353" s="37">
        <f>IF(D1353="","",IFERROR(INDEX(Listas!$C$2:$C$18,MATCH(D1353,Listas!$A$2:$A$18,0))&amp;"",""))</f>
        <v/>
      </c>
      <c r="K1353" s="8" t="n"/>
      <c r="L1353" s="1" t="n"/>
    </row>
    <row r="1354">
      <c r="A1354" s="5" t="n"/>
      <c r="B1354" s="38"/>
      <c r="C1354" s="39"/>
      <c r="D1354" s="39"/>
      <c r="E1354" s="40"/>
      <c r="F1354" s="41"/>
      <c r="G1354" s="42">
        <f>IF(B1354="","",MONTH(B1354))</f>
        <v/>
      </c>
      <c r="H1354" s="42">
        <f>IF(B1354="","",YEAR(B1354))</f>
        <v/>
      </c>
      <c r="I1354" s="43">
        <f>IF(D1354="","",IFERROR(INDEX(Listas!$B$2:$B$18,MATCH(D1354,Listas!$A$2:$A$18,0)),"Revisar"))</f>
        <v/>
      </c>
      <c r="J1354" s="43">
        <f>IF(D1354="","",IFERROR(INDEX(Listas!$C$2:$C$18,MATCH(D1354,Listas!$A$2:$A$18,0))&amp;"",""))</f>
        <v/>
      </c>
      <c r="K1354" s="8" t="n"/>
      <c r="L1354" s="1" t="n"/>
    </row>
    <row r="1355">
      <c r="A1355" s="5" t="n"/>
      <c r="B1355" s="32"/>
      <c r="C1355" s="33"/>
      <c r="D1355" s="33"/>
      <c r="E1355" s="34"/>
      <c r="F1355" s="35"/>
      <c r="G1355" s="36">
        <f>IF(B1355="","",MONTH(B1355))</f>
        <v/>
      </c>
      <c r="H1355" s="36">
        <f>IF(B1355="","",YEAR(B1355))</f>
        <v/>
      </c>
      <c r="I1355" s="37">
        <f>IF(D1355="","",IFERROR(INDEX(Listas!$B$2:$B$18,MATCH(D1355,Listas!$A$2:$A$18,0)),"Revisar"))</f>
        <v/>
      </c>
      <c r="J1355" s="37">
        <f>IF(D1355="","",IFERROR(INDEX(Listas!$C$2:$C$18,MATCH(D1355,Listas!$A$2:$A$18,0))&amp;"",""))</f>
        <v/>
      </c>
      <c r="K1355" s="8" t="n"/>
      <c r="L1355" s="1" t="n"/>
    </row>
    <row r="1356">
      <c r="A1356" s="5" t="n"/>
      <c r="B1356" s="38"/>
      <c r="C1356" s="39"/>
      <c r="D1356" s="39"/>
      <c r="E1356" s="40"/>
      <c r="F1356" s="41"/>
      <c r="G1356" s="42">
        <f>IF(B1356="","",MONTH(B1356))</f>
        <v/>
      </c>
      <c r="H1356" s="42">
        <f>IF(B1356="","",YEAR(B1356))</f>
        <v/>
      </c>
      <c r="I1356" s="43">
        <f>IF(D1356="","",IFERROR(INDEX(Listas!$B$2:$B$18,MATCH(D1356,Listas!$A$2:$A$18,0)),"Revisar"))</f>
        <v/>
      </c>
      <c r="J1356" s="43">
        <f>IF(D1356="","",IFERROR(INDEX(Listas!$C$2:$C$18,MATCH(D1356,Listas!$A$2:$A$18,0))&amp;"",""))</f>
        <v/>
      </c>
      <c r="K1356" s="8" t="n"/>
      <c r="L1356" s="1" t="n"/>
    </row>
    <row r="1357">
      <c r="A1357" s="5" t="n"/>
      <c r="B1357" s="32"/>
      <c r="C1357" s="33"/>
      <c r="D1357" s="33"/>
      <c r="E1357" s="34"/>
      <c r="F1357" s="35"/>
      <c r="G1357" s="36">
        <f>IF(B1357="","",MONTH(B1357))</f>
        <v/>
      </c>
      <c r="H1357" s="36">
        <f>IF(B1357="","",YEAR(B1357))</f>
        <v/>
      </c>
      <c r="I1357" s="37">
        <f>IF(D1357="","",IFERROR(INDEX(Listas!$B$2:$B$18,MATCH(D1357,Listas!$A$2:$A$18,0)),"Revisar"))</f>
        <v/>
      </c>
      <c r="J1357" s="37">
        <f>IF(D1357="","",IFERROR(INDEX(Listas!$C$2:$C$18,MATCH(D1357,Listas!$A$2:$A$18,0))&amp;"",""))</f>
        <v/>
      </c>
      <c r="K1357" s="8" t="n"/>
      <c r="L1357" s="1" t="n"/>
    </row>
    <row r="1358">
      <c r="A1358" s="5" t="n"/>
      <c r="B1358" s="38"/>
      <c r="C1358" s="39"/>
      <c r="D1358" s="39"/>
      <c r="E1358" s="40"/>
      <c r="F1358" s="41"/>
      <c r="G1358" s="42">
        <f>IF(B1358="","",MONTH(B1358))</f>
        <v/>
      </c>
      <c r="H1358" s="42">
        <f>IF(B1358="","",YEAR(B1358))</f>
        <v/>
      </c>
      <c r="I1358" s="43">
        <f>IF(D1358="","",IFERROR(INDEX(Listas!$B$2:$B$18,MATCH(D1358,Listas!$A$2:$A$18,0)),"Revisar"))</f>
        <v/>
      </c>
      <c r="J1358" s="43">
        <f>IF(D1358="","",IFERROR(INDEX(Listas!$C$2:$C$18,MATCH(D1358,Listas!$A$2:$A$18,0))&amp;"",""))</f>
        <v/>
      </c>
      <c r="K1358" s="8" t="n"/>
      <c r="L1358" s="1" t="n"/>
    </row>
    <row r="1359">
      <c r="A1359" s="5" t="n"/>
      <c r="B1359" s="32"/>
      <c r="C1359" s="33"/>
      <c r="D1359" s="33"/>
      <c r="E1359" s="34"/>
      <c r="F1359" s="35"/>
      <c r="G1359" s="36">
        <f>IF(B1359="","",MONTH(B1359))</f>
        <v/>
      </c>
      <c r="H1359" s="36">
        <f>IF(B1359="","",YEAR(B1359))</f>
        <v/>
      </c>
      <c r="I1359" s="37">
        <f>IF(D1359="","",IFERROR(INDEX(Listas!$B$2:$B$18,MATCH(D1359,Listas!$A$2:$A$18,0)),"Revisar"))</f>
        <v/>
      </c>
      <c r="J1359" s="37">
        <f>IF(D1359="","",IFERROR(INDEX(Listas!$C$2:$C$18,MATCH(D1359,Listas!$A$2:$A$18,0))&amp;"",""))</f>
        <v/>
      </c>
      <c r="K1359" s="8" t="n"/>
      <c r="L1359" s="1" t="n"/>
    </row>
    <row r="1360">
      <c r="A1360" s="5" t="n"/>
      <c r="B1360" s="38"/>
      <c r="C1360" s="39"/>
      <c r="D1360" s="39"/>
      <c r="E1360" s="40"/>
      <c r="F1360" s="41"/>
      <c r="G1360" s="42">
        <f>IF(B1360="","",MONTH(B1360))</f>
        <v/>
      </c>
      <c r="H1360" s="42">
        <f>IF(B1360="","",YEAR(B1360))</f>
        <v/>
      </c>
      <c r="I1360" s="43">
        <f>IF(D1360="","",IFERROR(INDEX(Listas!$B$2:$B$18,MATCH(D1360,Listas!$A$2:$A$18,0)),"Revisar"))</f>
        <v/>
      </c>
      <c r="J1360" s="43">
        <f>IF(D1360="","",IFERROR(INDEX(Listas!$C$2:$C$18,MATCH(D1360,Listas!$A$2:$A$18,0))&amp;"",""))</f>
        <v/>
      </c>
      <c r="K1360" s="8" t="n"/>
      <c r="L1360" s="1" t="n"/>
    </row>
    <row r="1361">
      <c r="A1361" s="5" t="n"/>
      <c r="B1361" s="32"/>
      <c r="C1361" s="33"/>
      <c r="D1361" s="33"/>
      <c r="E1361" s="34"/>
      <c r="F1361" s="35"/>
      <c r="G1361" s="36">
        <f>IF(B1361="","",MONTH(B1361))</f>
        <v/>
      </c>
      <c r="H1361" s="36">
        <f>IF(B1361="","",YEAR(B1361))</f>
        <v/>
      </c>
      <c r="I1361" s="37">
        <f>IF(D1361="","",IFERROR(INDEX(Listas!$B$2:$B$18,MATCH(D1361,Listas!$A$2:$A$18,0)),"Revisar"))</f>
        <v/>
      </c>
      <c r="J1361" s="37">
        <f>IF(D1361="","",IFERROR(INDEX(Listas!$C$2:$C$18,MATCH(D1361,Listas!$A$2:$A$18,0))&amp;"",""))</f>
        <v/>
      </c>
      <c r="K1361" s="8" t="n"/>
      <c r="L1361" s="1" t="n"/>
    </row>
    <row r="1362">
      <c r="A1362" s="5" t="n"/>
      <c r="B1362" s="38"/>
      <c r="C1362" s="39"/>
      <c r="D1362" s="39"/>
      <c r="E1362" s="40"/>
      <c r="F1362" s="41"/>
      <c r="G1362" s="42">
        <f>IF(B1362="","",MONTH(B1362))</f>
        <v/>
      </c>
      <c r="H1362" s="42">
        <f>IF(B1362="","",YEAR(B1362))</f>
        <v/>
      </c>
      <c r="I1362" s="43">
        <f>IF(D1362="","",IFERROR(INDEX(Listas!$B$2:$B$18,MATCH(D1362,Listas!$A$2:$A$18,0)),"Revisar"))</f>
        <v/>
      </c>
      <c r="J1362" s="43">
        <f>IF(D1362="","",IFERROR(INDEX(Listas!$C$2:$C$18,MATCH(D1362,Listas!$A$2:$A$18,0))&amp;"",""))</f>
        <v/>
      </c>
      <c r="K1362" s="8" t="n"/>
      <c r="L1362" s="1" t="n"/>
    </row>
    <row r="1363">
      <c r="A1363" s="5" t="n"/>
      <c r="B1363" s="32"/>
      <c r="C1363" s="33"/>
      <c r="D1363" s="33"/>
      <c r="E1363" s="34"/>
      <c r="F1363" s="35"/>
      <c r="G1363" s="36">
        <f>IF(B1363="","",MONTH(B1363))</f>
        <v/>
      </c>
      <c r="H1363" s="36">
        <f>IF(B1363="","",YEAR(B1363))</f>
        <v/>
      </c>
      <c r="I1363" s="37">
        <f>IF(D1363="","",IFERROR(INDEX(Listas!$B$2:$B$18,MATCH(D1363,Listas!$A$2:$A$18,0)),"Revisar"))</f>
        <v/>
      </c>
      <c r="J1363" s="37">
        <f>IF(D1363="","",IFERROR(INDEX(Listas!$C$2:$C$18,MATCH(D1363,Listas!$A$2:$A$18,0))&amp;"",""))</f>
        <v/>
      </c>
      <c r="K1363" s="8" t="n"/>
      <c r="L1363" s="1" t="n"/>
    </row>
    <row r="1364">
      <c r="A1364" s="5" t="n"/>
      <c r="B1364" s="38"/>
      <c r="C1364" s="39"/>
      <c r="D1364" s="39"/>
      <c r="E1364" s="40"/>
      <c r="F1364" s="41"/>
      <c r="G1364" s="42">
        <f>IF(B1364="","",MONTH(B1364))</f>
        <v/>
      </c>
      <c r="H1364" s="42">
        <f>IF(B1364="","",YEAR(B1364))</f>
        <v/>
      </c>
      <c r="I1364" s="43">
        <f>IF(D1364="","",IFERROR(INDEX(Listas!$B$2:$B$18,MATCH(D1364,Listas!$A$2:$A$18,0)),"Revisar"))</f>
        <v/>
      </c>
      <c r="J1364" s="43">
        <f>IF(D1364="","",IFERROR(INDEX(Listas!$C$2:$C$18,MATCH(D1364,Listas!$A$2:$A$18,0))&amp;"",""))</f>
        <v/>
      </c>
      <c r="K1364" s="8" t="n"/>
      <c r="L1364" s="1" t="n"/>
    </row>
    <row r="1365">
      <c r="A1365" s="5" t="n"/>
      <c r="B1365" s="32"/>
      <c r="C1365" s="33"/>
      <c r="D1365" s="33"/>
      <c r="E1365" s="34"/>
      <c r="F1365" s="35"/>
      <c r="G1365" s="36">
        <f>IF(B1365="","",MONTH(B1365))</f>
        <v/>
      </c>
      <c r="H1365" s="36">
        <f>IF(B1365="","",YEAR(B1365))</f>
        <v/>
      </c>
      <c r="I1365" s="37">
        <f>IF(D1365="","",IFERROR(INDEX(Listas!$B$2:$B$18,MATCH(D1365,Listas!$A$2:$A$18,0)),"Revisar"))</f>
        <v/>
      </c>
      <c r="J1365" s="37">
        <f>IF(D1365="","",IFERROR(INDEX(Listas!$C$2:$C$18,MATCH(D1365,Listas!$A$2:$A$18,0))&amp;"",""))</f>
        <v/>
      </c>
      <c r="K1365" s="8" t="n"/>
      <c r="L1365" s="1" t="n"/>
    </row>
    <row r="1366">
      <c r="A1366" s="5" t="n"/>
      <c r="B1366" s="38"/>
      <c r="C1366" s="39"/>
      <c r="D1366" s="39"/>
      <c r="E1366" s="40"/>
      <c r="F1366" s="41"/>
      <c r="G1366" s="42">
        <f>IF(B1366="","",MONTH(B1366))</f>
        <v/>
      </c>
      <c r="H1366" s="42">
        <f>IF(B1366="","",YEAR(B1366))</f>
        <v/>
      </c>
      <c r="I1366" s="43">
        <f>IF(D1366="","",IFERROR(INDEX(Listas!$B$2:$B$18,MATCH(D1366,Listas!$A$2:$A$18,0)),"Revisar"))</f>
        <v/>
      </c>
      <c r="J1366" s="43">
        <f>IF(D1366="","",IFERROR(INDEX(Listas!$C$2:$C$18,MATCH(D1366,Listas!$A$2:$A$18,0))&amp;"",""))</f>
        <v/>
      </c>
      <c r="K1366" s="8" t="n"/>
      <c r="L1366" s="1" t="n"/>
    </row>
    <row r="1367">
      <c r="A1367" s="5" t="n"/>
      <c r="B1367" s="32"/>
      <c r="C1367" s="33"/>
      <c r="D1367" s="33"/>
      <c r="E1367" s="34"/>
      <c r="F1367" s="35"/>
      <c r="G1367" s="36">
        <f>IF(B1367="","",MONTH(B1367))</f>
        <v/>
      </c>
      <c r="H1367" s="36">
        <f>IF(B1367="","",YEAR(B1367))</f>
        <v/>
      </c>
      <c r="I1367" s="37">
        <f>IF(D1367="","",IFERROR(INDEX(Listas!$B$2:$B$18,MATCH(D1367,Listas!$A$2:$A$18,0)),"Revisar"))</f>
        <v/>
      </c>
      <c r="J1367" s="37">
        <f>IF(D1367="","",IFERROR(INDEX(Listas!$C$2:$C$18,MATCH(D1367,Listas!$A$2:$A$18,0))&amp;"",""))</f>
        <v/>
      </c>
      <c r="K1367" s="8" t="n"/>
      <c r="L1367" s="1" t="n"/>
    </row>
    <row r="1368">
      <c r="A1368" s="5" t="n"/>
      <c r="B1368" s="38"/>
      <c r="C1368" s="39"/>
      <c r="D1368" s="39"/>
      <c r="E1368" s="40"/>
      <c r="F1368" s="41"/>
      <c r="G1368" s="42">
        <f>IF(B1368="","",MONTH(B1368))</f>
        <v/>
      </c>
      <c r="H1368" s="42">
        <f>IF(B1368="","",YEAR(B1368))</f>
        <v/>
      </c>
      <c r="I1368" s="43">
        <f>IF(D1368="","",IFERROR(INDEX(Listas!$B$2:$B$18,MATCH(D1368,Listas!$A$2:$A$18,0)),"Revisar"))</f>
        <v/>
      </c>
      <c r="J1368" s="43">
        <f>IF(D1368="","",IFERROR(INDEX(Listas!$C$2:$C$18,MATCH(D1368,Listas!$A$2:$A$18,0))&amp;"",""))</f>
        <v/>
      </c>
      <c r="K1368" s="8" t="n"/>
      <c r="L1368" s="1" t="n"/>
    </row>
    <row r="1369">
      <c r="A1369" s="5" t="n"/>
      <c r="B1369" s="32"/>
      <c r="C1369" s="33"/>
      <c r="D1369" s="33"/>
      <c r="E1369" s="34"/>
      <c r="F1369" s="35"/>
      <c r="G1369" s="36">
        <f>IF(B1369="","",MONTH(B1369))</f>
        <v/>
      </c>
      <c r="H1369" s="36">
        <f>IF(B1369="","",YEAR(B1369))</f>
        <v/>
      </c>
      <c r="I1369" s="37">
        <f>IF(D1369="","",IFERROR(INDEX(Listas!$B$2:$B$18,MATCH(D1369,Listas!$A$2:$A$18,0)),"Revisar"))</f>
        <v/>
      </c>
      <c r="J1369" s="37">
        <f>IF(D1369="","",IFERROR(INDEX(Listas!$C$2:$C$18,MATCH(D1369,Listas!$A$2:$A$18,0))&amp;"",""))</f>
        <v/>
      </c>
      <c r="K1369" s="8" t="n"/>
      <c r="L1369" s="1" t="n"/>
    </row>
    <row r="1370">
      <c r="A1370" s="5" t="n"/>
      <c r="B1370" s="38"/>
      <c r="C1370" s="39"/>
      <c r="D1370" s="39"/>
      <c r="E1370" s="40"/>
      <c r="F1370" s="41"/>
      <c r="G1370" s="42">
        <f>IF(B1370="","",MONTH(B1370))</f>
        <v/>
      </c>
      <c r="H1370" s="42">
        <f>IF(B1370="","",YEAR(B1370))</f>
        <v/>
      </c>
      <c r="I1370" s="43">
        <f>IF(D1370="","",IFERROR(INDEX(Listas!$B$2:$B$18,MATCH(D1370,Listas!$A$2:$A$18,0)),"Revisar"))</f>
        <v/>
      </c>
      <c r="J1370" s="43">
        <f>IF(D1370="","",IFERROR(INDEX(Listas!$C$2:$C$18,MATCH(D1370,Listas!$A$2:$A$18,0))&amp;"",""))</f>
        <v/>
      </c>
      <c r="K1370" s="8" t="n"/>
      <c r="L1370" s="1" t="n"/>
    </row>
    <row r="1371">
      <c r="A1371" s="5" t="n"/>
      <c r="B1371" s="32"/>
      <c r="C1371" s="33"/>
      <c r="D1371" s="33"/>
      <c r="E1371" s="34"/>
      <c r="F1371" s="35"/>
      <c r="G1371" s="36">
        <f>IF(B1371="","",MONTH(B1371))</f>
        <v/>
      </c>
      <c r="H1371" s="36">
        <f>IF(B1371="","",YEAR(B1371))</f>
        <v/>
      </c>
      <c r="I1371" s="37">
        <f>IF(D1371="","",IFERROR(INDEX(Listas!$B$2:$B$18,MATCH(D1371,Listas!$A$2:$A$18,0)),"Revisar"))</f>
        <v/>
      </c>
      <c r="J1371" s="37">
        <f>IF(D1371="","",IFERROR(INDEX(Listas!$C$2:$C$18,MATCH(D1371,Listas!$A$2:$A$18,0))&amp;"",""))</f>
        <v/>
      </c>
      <c r="K1371" s="8" t="n"/>
      <c r="L1371" s="1" t="n"/>
    </row>
    <row r="1372">
      <c r="A1372" s="5" t="n"/>
      <c r="B1372" s="38"/>
      <c r="C1372" s="39"/>
      <c r="D1372" s="39"/>
      <c r="E1372" s="40"/>
      <c r="F1372" s="41"/>
      <c r="G1372" s="42">
        <f>IF(B1372="","",MONTH(B1372))</f>
        <v/>
      </c>
      <c r="H1372" s="42">
        <f>IF(B1372="","",YEAR(B1372))</f>
        <v/>
      </c>
      <c r="I1372" s="43">
        <f>IF(D1372="","",IFERROR(INDEX(Listas!$B$2:$B$18,MATCH(D1372,Listas!$A$2:$A$18,0)),"Revisar"))</f>
        <v/>
      </c>
      <c r="J1372" s="43">
        <f>IF(D1372="","",IFERROR(INDEX(Listas!$C$2:$C$18,MATCH(D1372,Listas!$A$2:$A$18,0))&amp;"",""))</f>
        <v/>
      </c>
      <c r="K1372" s="8" t="n"/>
      <c r="L1372" s="1" t="n"/>
    </row>
    <row r="1373">
      <c r="A1373" s="5" t="n"/>
      <c r="B1373" s="32"/>
      <c r="C1373" s="33"/>
      <c r="D1373" s="33"/>
      <c r="E1373" s="34"/>
      <c r="F1373" s="35"/>
      <c r="G1373" s="36">
        <f>IF(B1373="","",MONTH(B1373))</f>
        <v/>
      </c>
      <c r="H1373" s="36">
        <f>IF(B1373="","",YEAR(B1373))</f>
        <v/>
      </c>
      <c r="I1373" s="37">
        <f>IF(D1373="","",IFERROR(INDEX(Listas!$B$2:$B$18,MATCH(D1373,Listas!$A$2:$A$18,0)),"Revisar"))</f>
        <v/>
      </c>
      <c r="J1373" s="37">
        <f>IF(D1373="","",IFERROR(INDEX(Listas!$C$2:$C$18,MATCH(D1373,Listas!$A$2:$A$18,0))&amp;"",""))</f>
        <v/>
      </c>
      <c r="K1373" s="8" t="n"/>
      <c r="L1373" s="1" t="n"/>
    </row>
    <row r="1374">
      <c r="A1374" s="5" t="n"/>
      <c r="B1374" s="38"/>
      <c r="C1374" s="39"/>
      <c r="D1374" s="39"/>
      <c r="E1374" s="40"/>
      <c r="F1374" s="41"/>
      <c r="G1374" s="42">
        <f>IF(B1374="","",MONTH(B1374))</f>
        <v/>
      </c>
      <c r="H1374" s="42">
        <f>IF(B1374="","",YEAR(B1374))</f>
        <v/>
      </c>
      <c r="I1374" s="43">
        <f>IF(D1374="","",IFERROR(INDEX(Listas!$B$2:$B$18,MATCH(D1374,Listas!$A$2:$A$18,0)),"Revisar"))</f>
        <v/>
      </c>
      <c r="J1374" s="43">
        <f>IF(D1374="","",IFERROR(INDEX(Listas!$C$2:$C$18,MATCH(D1374,Listas!$A$2:$A$18,0))&amp;"",""))</f>
        <v/>
      </c>
      <c r="K1374" s="8" t="n"/>
      <c r="L1374" s="1" t="n"/>
    </row>
    <row r="1375">
      <c r="A1375" s="5" t="n"/>
      <c r="B1375" s="32"/>
      <c r="C1375" s="33"/>
      <c r="D1375" s="33"/>
      <c r="E1375" s="34"/>
      <c r="F1375" s="35"/>
      <c r="G1375" s="36">
        <f>IF(B1375="","",MONTH(B1375))</f>
        <v/>
      </c>
      <c r="H1375" s="36">
        <f>IF(B1375="","",YEAR(B1375))</f>
        <v/>
      </c>
      <c r="I1375" s="37">
        <f>IF(D1375="","",IFERROR(INDEX(Listas!$B$2:$B$18,MATCH(D1375,Listas!$A$2:$A$18,0)),"Revisar"))</f>
        <v/>
      </c>
      <c r="J1375" s="37">
        <f>IF(D1375="","",IFERROR(INDEX(Listas!$C$2:$C$18,MATCH(D1375,Listas!$A$2:$A$18,0))&amp;"",""))</f>
        <v/>
      </c>
      <c r="K1375" s="8" t="n"/>
      <c r="L1375" s="1" t="n"/>
    </row>
    <row r="1376">
      <c r="A1376" s="5" t="n"/>
      <c r="B1376" s="38"/>
      <c r="C1376" s="39"/>
      <c r="D1376" s="39"/>
      <c r="E1376" s="40"/>
      <c r="F1376" s="41"/>
      <c r="G1376" s="42">
        <f>IF(B1376="","",MONTH(B1376))</f>
        <v/>
      </c>
      <c r="H1376" s="42">
        <f>IF(B1376="","",YEAR(B1376))</f>
        <v/>
      </c>
      <c r="I1376" s="43">
        <f>IF(D1376="","",IFERROR(INDEX(Listas!$B$2:$B$18,MATCH(D1376,Listas!$A$2:$A$18,0)),"Revisar"))</f>
        <v/>
      </c>
      <c r="J1376" s="43">
        <f>IF(D1376="","",IFERROR(INDEX(Listas!$C$2:$C$18,MATCH(D1376,Listas!$A$2:$A$18,0))&amp;"",""))</f>
        <v/>
      </c>
      <c r="K1376" s="8" t="n"/>
      <c r="L1376" s="1" t="n"/>
    </row>
    <row r="1377">
      <c r="A1377" s="5" t="n"/>
      <c r="B1377" s="32"/>
      <c r="C1377" s="33"/>
      <c r="D1377" s="33"/>
      <c r="E1377" s="34"/>
      <c r="F1377" s="35"/>
      <c r="G1377" s="36">
        <f>IF(B1377="","",MONTH(B1377))</f>
        <v/>
      </c>
      <c r="H1377" s="36">
        <f>IF(B1377="","",YEAR(B1377))</f>
        <v/>
      </c>
      <c r="I1377" s="37">
        <f>IF(D1377="","",IFERROR(INDEX(Listas!$B$2:$B$18,MATCH(D1377,Listas!$A$2:$A$18,0)),"Revisar"))</f>
        <v/>
      </c>
      <c r="J1377" s="37">
        <f>IF(D1377="","",IFERROR(INDEX(Listas!$C$2:$C$18,MATCH(D1377,Listas!$A$2:$A$18,0))&amp;"",""))</f>
        <v/>
      </c>
      <c r="K1377" s="8" t="n"/>
      <c r="L1377" s="1" t="n"/>
    </row>
    <row r="1378">
      <c r="A1378" s="5" t="n"/>
      <c r="B1378" s="38"/>
      <c r="C1378" s="39"/>
      <c r="D1378" s="39"/>
      <c r="E1378" s="40"/>
      <c r="F1378" s="41"/>
      <c r="G1378" s="42">
        <f>IF(B1378="","",MONTH(B1378))</f>
        <v/>
      </c>
      <c r="H1378" s="42">
        <f>IF(B1378="","",YEAR(B1378))</f>
        <v/>
      </c>
      <c r="I1378" s="43">
        <f>IF(D1378="","",IFERROR(INDEX(Listas!$B$2:$B$18,MATCH(D1378,Listas!$A$2:$A$18,0)),"Revisar"))</f>
        <v/>
      </c>
      <c r="J1378" s="43">
        <f>IF(D1378="","",IFERROR(INDEX(Listas!$C$2:$C$18,MATCH(D1378,Listas!$A$2:$A$18,0))&amp;"",""))</f>
        <v/>
      </c>
      <c r="K1378" s="8" t="n"/>
      <c r="L1378" s="1" t="n"/>
    </row>
    <row r="1379">
      <c r="A1379" s="5" t="n"/>
      <c r="B1379" s="32"/>
      <c r="C1379" s="33"/>
      <c r="D1379" s="33"/>
      <c r="E1379" s="34"/>
      <c r="F1379" s="35"/>
      <c r="G1379" s="36">
        <f>IF(B1379="","",MONTH(B1379))</f>
        <v/>
      </c>
      <c r="H1379" s="36">
        <f>IF(B1379="","",YEAR(B1379))</f>
        <v/>
      </c>
      <c r="I1379" s="37">
        <f>IF(D1379="","",IFERROR(INDEX(Listas!$B$2:$B$18,MATCH(D1379,Listas!$A$2:$A$18,0)),"Revisar"))</f>
        <v/>
      </c>
      <c r="J1379" s="37">
        <f>IF(D1379="","",IFERROR(INDEX(Listas!$C$2:$C$18,MATCH(D1379,Listas!$A$2:$A$18,0))&amp;"",""))</f>
        <v/>
      </c>
      <c r="K1379" s="8" t="n"/>
      <c r="L1379" s="1" t="n"/>
    </row>
    <row r="1380">
      <c r="A1380" s="5" t="n"/>
      <c r="B1380" s="38"/>
      <c r="C1380" s="39"/>
      <c r="D1380" s="39"/>
      <c r="E1380" s="40"/>
      <c r="F1380" s="41"/>
      <c r="G1380" s="42">
        <f>IF(B1380="","",MONTH(B1380))</f>
        <v/>
      </c>
      <c r="H1380" s="42">
        <f>IF(B1380="","",YEAR(B1380))</f>
        <v/>
      </c>
      <c r="I1380" s="43">
        <f>IF(D1380="","",IFERROR(INDEX(Listas!$B$2:$B$18,MATCH(D1380,Listas!$A$2:$A$18,0)),"Revisar"))</f>
        <v/>
      </c>
      <c r="J1380" s="43">
        <f>IF(D1380="","",IFERROR(INDEX(Listas!$C$2:$C$18,MATCH(D1380,Listas!$A$2:$A$18,0))&amp;"",""))</f>
        <v/>
      </c>
      <c r="K1380" s="8" t="n"/>
      <c r="L1380" s="1" t="n"/>
    </row>
    <row r="1381">
      <c r="A1381" s="5" t="n"/>
      <c r="B1381" s="32"/>
      <c r="C1381" s="33"/>
      <c r="D1381" s="33"/>
      <c r="E1381" s="34"/>
      <c r="F1381" s="35"/>
      <c r="G1381" s="36">
        <f>IF(B1381="","",MONTH(B1381))</f>
        <v/>
      </c>
      <c r="H1381" s="36">
        <f>IF(B1381="","",YEAR(B1381))</f>
        <v/>
      </c>
      <c r="I1381" s="37">
        <f>IF(D1381="","",IFERROR(INDEX(Listas!$B$2:$B$18,MATCH(D1381,Listas!$A$2:$A$18,0)),"Revisar"))</f>
        <v/>
      </c>
      <c r="J1381" s="37">
        <f>IF(D1381="","",IFERROR(INDEX(Listas!$C$2:$C$18,MATCH(D1381,Listas!$A$2:$A$18,0))&amp;"",""))</f>
        <v/>
      </c>
      <c r="K1381" s="8" t="n"/>
      <c r="L1381" s="1" t="n"/>
    </row>
    <row r="1382">
      <c r="A1382" s="5" t="n"/>
      <c r="B1382" s="38"/>
      <c r="C1382" s="39"/>
      <c r="D1382" s="39"/>
      <c r="E1382" s="40"/>
      <c r="F1382" s="41"/>
      <c r="G1382" s="42">
        <f>IF(B1382="","",MONTH(B1382))</f>
        <v/>
      </c>
      <c r="H1382" s="42">
        <f>IF(B1382="","",YEAR(B1382))</f>
        <v/>
      </c>
      <c r="I1382" s="43">
        <f>IF(D1382="","",IFERROR(INDEX(Listas!$B$2:$B$18,MATCH(D1382,Listas!$A$2:$A$18,0)),"Revisar"))</f>
        <v/>
      </c>
      <c r="J1382" s="43">
        <f>IF(D1382="","",IFERROR(INDEX(Listas!$C$2:$C$18,MATCH(D1382,Listas!$A$2:$A$18,0))&amp;"",""))</f>
        <v/>
      </c>
      <c r="K1382" s="8" t="n"/>
      <c r="L1382" s="1" t="n"/>
    </row>
    <row r="1383">
      <c r="A1383" s="5" t="n"/>
      <c r="B1383" s="32"/>
      <c r="C1383" s="33"/>
      <c r="D1383" s="33"/>
      <c r="E1383" s="34"/>
      <c r="F1383" s="35"/>
      <c r="G1383" s="36">
        <f>IF(B1383="","",MONTH(B1383))</f>
        <v/>
      </c>
      <c r="H1383" s="36">
        <f>IF(B1383="","",YEAR(B1383))</f>
        <v/>
      </c>
      <c r="I1383" s="37">
        <f>IF(D1383="","",IFERROR(INDEX(Listas!$B$2:$B$18,MATCH(D1383,Listas!$A$2:$A$18,0)),"Revisar"))</f>
        <v/>
      </c>
      <c r="J1383" s="37">
        <f>IF(D1383="","",IFERROR(INDEX(Listas!$C$2:$C$18,MATCH(D1383,Listas!$A$2:$A$18,0))&amp;"",""))</f>
        <v/>
      </c>
      <c r="K1383" s="8" t="n"/>
      <c r="L1383" s="1" t="n"/>
    </row>
    <row r="1384">
      <c r="A1384" s="5" t="n"/>
      <c r="B1384" s="38"/>
      <c r="C1384" s="39"/>
      <c r="D1384" s="39"/>
      <c r="E1384" s="40"/>
      <c r="F1384" s="41"/>
      <c r="G1384" s="42">
        <f>IF(B1384="","",MONTH(B1384))</f>
        <v/>
      </c>
      <c r="H1384" s="42">
        <f>IF(B1384="","",YEAR(B1384))</f>
        <v/>
      </c>
      <c r="I1384" s="43">
        <f>IF(D1384="","",IFERROR(INDEX(Listas!$B$2:$B$18,MATCH(D1384,Listas!$A$2:$A$18,0)),"Revisar"))</f>
        <v/>
      </c>
      <c r="J1384" s="43">
        <f>IF(D1384="","",IFERROR(INDEX(Listas!$C$2:$C$18,MATCH(D1384,Listas!$A$2:$A$18,0))&amp;"",""))</f>
        <v/>
      </c>
      <c r="K1384" s="8" t="n"/>
      <c r="L1384" s="1" t="n"/>
    </row>
    <row r="1385">
      <c r="A1385" s="5" t="n"/>
      <c r="B1385" s="32"/>
      <c r="C1385" s="33"/>
      <c r="D1385" s="33"/>
      <c r="E1385" s="34"/>
      <c r="F1385" s="35"/>
      <c r="G1385" s="36">
        <f>IF(B1385="","",MONTH(B1385))</f>
        <v/>
      </c>
      <c r="H1385" s="36">
        <f>IF(B1385="","",YEAR(B1385))</f>
        <v/>
      </c>
      <c r="I1385" s="37">
        <f>IF(D1385="","",IFERROR(INDEX(Listas!$B$2:$B$18,MATCH(D1385,Listas!$A$2:$A$18,0)),"Revisar"))</f>
        <v/>
      </c>
      <c r="J1385" s="37">
        <f>IF(D1385="","",IFERROR(INDEX(Listas!$C$2:$C$18,MATCH(D1385,Listas!$A$2:$A$18,0))&amp;"",""))</f>
        <v/>
      </c>
      <c r="K1385" s="8" t="n"/>
      <c r="L1385" s="1" t="n"/>
    </row>
    <row r="1386">
      <c r="A1386" s="5" t="n"/>
      <c r="B1386" s="38"/>
      <c r="C1386" s="39"/>
      <c r="D1386" s="39"/>
      <c r="E1386" s="40"/>
      <c r="F1386" s="41"/>
      <c r="G1386" s="42">
        <f>IF(B1386="","",MONTH(B1386))</f>
        <v/>
      </c>
      <c r="H1386" s="42">
        <f>IF(B1386="","",YEAR(B1386))</f>
        <v/>
      </c>
      <c r="I1386" s="43">
        <f>IF(D1386="","",IFERROR(INDEX(Listas!$B$2:$B$18,MATCH(D1386,Listas!$A$2:$A$18,0)),"Revisar"))</f>
        <v/>
      </c>
      <c r="J1386" s="43">
        <f>IF(D1386="","",IFERROR(INDEX(Listas!$C$2:$C$18,MATCH(D1386,Listas!$A$2:$A$18,0))&amp;"",""))</f>
        <v/>
      </c>
      <c r="K1386" s="8" t="n"/>
      <c r="L1386" s="1" t="n"/>
    </row>
    <row r="1387">
      <c r="A1387" s="5" t="n"/>
      <c r="B1387" s="32"/>
      <c r="C1387" s="33"/>
      <c r="D1387" s="33"/>
      <c r="E1387" s="34"/>
      <c r="F1387" s="35"/>
      <c r="G1387" s="36">
        <f>IF(B1387="","",MONTH(B1387))</f>
        <v/>
      </c>
      <c r="H1387" s="36">
        <f>IF(B1387="","",YEAR(B1387))</f>
        <v/>
      </c>
      <c r="I1387" s="37">
        <f>IF(D1387="","",IFERROR(INDEX(Listas!$B$2:$B$18,MATCH(D1387,Listas!$A$2:$A$18,0)),"Revisar"))</f>
        <v/>
      </c>
      <c r="J1387" s="37">
        <f>IF(D1387="","",IFERROR(INDEX(Listas!$C$2:$C$18,MATCH(D1387,Listas!$A$2:$A$18,0))&amp;"",""))</f>
        <v/>
      </c>
      <c r="K1387" s="8" t="n"/>
      <c r="L1387" s="1" t="n"/>
    </row>
    <row r="1388">
      <c r="A1388" s="5" t="n"/>
      <c r="B1388" s="38"/>
      <c r="C1388" s="39"/>
      <c r="D1388" s="39"/>
      <c r="E1388" s="40"/>
      <c r="F1388" s="41"/>
      <c r="G1388" s="42">
        <f>IF(B1388="","",MONTH(B1388))</f>
        <v/>
      </c>
      <c r="H1388" s="42">
        <f>IF(B1388="","",YEAR(B1388))</f>
        <v/>
      </c>
      <c r="I1388" s="43">
        <f>IF(D1388="","",IFERROR(INDEX(Listas!$B$2:$B$18,MATCH(D1388,Listas!$A$2:$A$18,0)),"Revisar"))</f>
        <v/>
      </c>
      <c r="J1388" s="43">
        <f>IF(D1388="","",IFERROR(INDEX(Listas!$C$2:$C$18,MATCH(D1388,Listas!$A$2:$A$18,0))&amp;"",""))</f>
        <v/>
      </c>
      <c r="K1388" s="8" t="n"/>
      <c r="L1388" s="1" t="n"/>
    </row>
    <row r="1389">
      <c r="A1389" s="5" t="n"/>
      <c r="B1389" s="32"/>
      <c r="C1389" s="33"/>
      <c r="D1389" s="33"/>
      <c r="E1389" s="34"/>
      <c r="F1389" s="35"/>
      <c r="G1389" s="36">
        <f>IF(B1389="","",MONTH(B1389))</f>
        <v/>
      </c>
      <c r="H1389" s="36">
        <f>IF(B1389="","",YEAR(B1389))</f>
        <v/>
      </c>
      <c r="I1389" s="37">
        <f>IF(D1389="","",IFERROR(INDEX(Listas!$B$2:$B$18,MATCH(D1389,Listas!$A$2:$A$18,0)),"Revisar"))</f>
        <v/>
      </c>
      <c r="J1389" s="37">
        <f>IF(D1389="","",IFERROR(INDEX(Listas!$C$2:$C$18,MATCH(D1389,Listas!$A$2:$A$18,0))&amp;"",""))</f>
        <v/>
      </c>
      <c r="K1389" s="8" t="n"/>
      <c r="L1389" s="1" t="n"/>
    </row>
    <row r="1390">
      <c r="A1390" s="5" t="n"/>
      <c r="B1390" s="38"/>
      <c r="C1390" s="39"/>
      <c r="D1390" s="39"/>
      <c r="E1390" s="40"/>
      <c r="F1390" s="41"/>
      <c r="G1390" s="42">
        <f>IF(B1390="","",MONTH(B1390))</f>
        <v/>
      </c>
      <c r="H1390" s="42">
        <f>IF(B1390="","",YEAR(B1390))</f>
        <v/>
      </c>
      <c r="I1390" s="43">
        <f>IF(D1390="","",IFERROR(INDEX(Listas!$B$2:$B$18,MATCH(D1390,Listas!$A$2:$A$18,0)),"Revisar"))</f>
        <v/>
      </c>
      <c r="J1390" s="43">
        <f>IF(D1390="","",IFERROR(INDEX(Listas!$C$2:$C$18,MATCH(D1390,Listas!$A$2:$A$18,0))&amp;"",""))</f>
        <v/>
      </c>
      <c r="K1390" s="8" t="n"/>
      <c r="L1390" s="1" t="n"/>
    </row>
    <row r="1391">
      <c r="A1391" s="5" t="n"/>
      <c r="B1391" s="32"/>
      <c r="C1391" s="33"/>
      <c r="D1391" s="33"/>
      <c r="E1391" s="34"/>
      <c r="F1391" s="35"/>
      <c r="G1391" s="36">
        <f>IF(B1391="","",MONTH(B1391))</f>
        <v/>
      </c>
      <c r="H1391" s="36">
        <f>IF(B1391="","",YEAR(B1391))</f>
        <v/>
      </c>
      <c r="I1391" s="37">
        <f>IF(D1391="","",IFERROR(INDEX(Listas!$B$2:$B$18,MATCH(D1391,Listas!$A$2:$A$18,0)),"Revisar"))</f>
        <v/>
      </c>
      <c r="J1391" s="37">
        <f>IF(D1391="","",IFERROR(INDEX(Listas!$C$2:$C$18,MATCH(D1391,Listas!$A$2:$A$18,0))&amp;"",""))</f>
        <v/>
      </c>
      <c r="K1391" s="8" t="n"/>
      <c r="L1391" s="1" t="n"/>
    </row>
    <row r="1392">
      <c r="A1392" s="5" t="n"/>
      <c r="B1392" s="38"/>
      <c r="C1392" s="39"/>
      <c r="D1392" s="39"/>
      <c r="E1392" s="40"/>
      <c r="F1392" s="41"/>
      <c r="G1392" s="42">
        <f>IF(B1392="","",MONTH(B1392))</f>
        <v/>
      </c>
      <c r="H1392" s="42">
        <f>IF(B1392="","",YEAR(B1392))</f>
        <v/>
      </c>
      <c r="I1392" s="43">
        <f>IF(D1392="","",IFERROR(INDEX(Listas!$B$2:$B$18,MATCH(D1392,Listas!$A$2:$A$18,0)),"Revisar"))</f>
        <v/>
      </c>
      <c r="J1392" s="43">
        <f>IF(D1392="","",IFERROR(INDEX(Listas!$C$2:$C$18,MATCH(D1392,Listas!$A$2:$A$18,0))&amp;"",""))</f>
        <v/>
      </c>
      <c r="K1392" s="8" t="n"/>
      <c r="L1392" s="1" t="n"/>
    </row>
    <row r="1393">
      <c r="A1393" s="5" t="n"/>
      <c r="B1393" s="32"/>
      <c r="C1393" s="33"/>
      <c r="D1393" s="33"/>
      <c r="E1393" s="34"/>
      <c r="F1393" s="35"/>
      <c r="G1393" s="36">
        <f>IF(B1393="","",MONTH(B1393))</f>
        <v/>
      </c>
      <c r="H1393" s="36">
        <f>IF(B1393="","",YEAR(B1393))</f>
        <v/>
      </c>
      <c r="I1393" s="37">
        <f>IF(D1393="","",IFERROR(INDEX(Listas!$B$2:$B$18,MATCH(D1393,Listas!$A$2:$A$18,0)),"Revisar"))</f>
        <v/>
      </c>
      <c r="J1393" s="37">
        <f>IF(D1393="","",IFERROR(INDEX(Listas!$C$2:$C$18,MATCH(D1393,Listas!$A$2:$A$18,0))&amp;"",""))</f>
        <v/>
      </c>
      <c r="K1393" s="8" t="n"/>
      <c r="L1393" s="1" t="n"/>
    </row>
    <row r="1394">
      <c r="A1394" s="5" t="n"/>
      <c r="B1394" s="38"/>
      <c r="C1394" s="39"/>
      <c r="D1394" s="39"/>
      <c r="E1394" s="40"/>
      <c r="F1394" s="41"/>
      <c r="G1394" s="42">
        <f>IF(B1394="","",MONTH(B1394))</f>
        <v/>
      </c>
      <c r="H1394" s="42">
        <f>IF(B1394="","",YEAR(B1394))</f>
        <v/>
      </c>
      <c r="I1394" s="43">
        <f>IF(D1394="","",IFERROR(INDEX(Listas!$B$2:$B$18,MATCH(D1394,Listas!$A$2:$A$18,0)),"Revisar"))</f>
        <v/>
      </c>
      <c r="J1394" s="43">
        <f>IF(D1394="","",IFERROR(INDEX(Listas!$C$2:$C$18,MATCH(D1394,Listas!$A$2:$A$18,0))&amp;"",""))</f>
        <v/>
      </c>
      <c r="K1394" s="8" t="n"/>
      <c r="L1394" s="1" t="n"/>
    </row>
    <row r="1395">
      <c r="A1395" s="5" t="n"/>
      <c r="B1395" s="32"/>
      <c r="C1395" s="33"/>
      <c r="D1395" s="33"/>
      <c r="E1395" s="34"/>
      <c r="F1395" s="35"/>
      <c r="G1395" s="36">
        <f>IF(B1395="","",MONTH(B1395))</f>
        <v/>
      </c>
      <c r="H1395" s="36">
        <f>IF(B1395="","",YEAR(B1395))</f>
        <v/>
      </c>
      <c r="I1395" s="37">
        <f>IF(D1395="","",IFERROR(INDEX(Listas!$B$2:$B$18,MATCH(D1395,Listas!$A$2:$A$18,0)),"Revisar"))</f>
        <v/>
      </c>
      <c r="J1395" s="37">
        <f>IF(D1395="","",IFERROR(INDEX(Listas!$C$2:$C$18,MATCH(D1395,Listas!$A$2:$A$18,0))&amp;"",""))</f>
        <v/>
      </c>
      <c r="K1395" s="8" t="n"/>
      <c r="L1395" s="1" t="n"/>
    </row>
    <row r="1396">
      <c r="A1396" s="5" t="n"/>
      <c r="B1396" s="38"/>
      <c r="C1396" s="39"/>
      <c r="D1396" s="39"/>
      <c r="E1396" s="40"/>
      <c r="F1396" s="41"/>
      <c r="G1396" s="42">
        <f>IF(B1396="","",MONTH(B1396))</f>
        <v/>
      </c>
      <c r="H1396" s="42">
        <f>IF(B1396="","",YEAR(B1396))</f>
        <v/>
      </c>
      <c r="I1396" s="43">
        <f>IF(D1396="","",IFERROR(INDEX(Listas!$B$2:$B$18,MATCH(D1396,Listas!$A$2:$A$18,0)),"Revisar"))</f>
        <v/>
      </c>
      <c r="J1396" s="43">
        <f>IF(D1396="","",IFERROR(INDEX(Listas!$C$2:$C$18,MATCH(D1396,Listas!$A$2:$A$18,0))&amp;"",""))</f>
        <v/>
      </c>
      <c r="K1396" s="8" t="n"/>
      <c r="L1396" s="1" t="n"/>
    </row>
    <row r="1397">
      <c r="A1397" s="5" t="n"/>
      <c r="B1397" s="32"/>
      <c r="C1397" s="33"/>
      <c r="D1397" s="33"/>
      <c r="E1397" s="34"/>
      <c r="F1397" s="35"/>
      <c r="G1397" s="36">
        <f>IF(B1397="","",MONTH(B1397))</f>
        <v/>
      </c>
      <c r="H1397" s="36">
        <f>IF(B1397="","",YEAR(B1397))</f>
        <v/>
      </c>
      <c r="I1397" s="37">
        <f>IF(D1397="","",IFERROR(INDEX(Listas!$B$2:$B$18,MATCH(D1397,Listas!$A$2:$A$18,0)),"Revisar"))</f>
        <v/>
      </c>
      <c r="J1397" s="37">
        <f>IF(D1397="","",IFERROR(INDEX(Listas!$C$2:$C$18,MATCH(D1397,Listas!$A$2:$A$18,0))&amp;"",""))</f>
        <v/>
      </c>
      <c r="K1397" s="8" t="n"/>
      <c r="L1397" s="1" t="n"/>
    </row>
    <row r="1398">
      <c r="A1398" s="5" t="n"/>
      <c r="B1398" s="38"/>
      <c r="C1398" s="39"/>
      <c r="D1398" s="39"/>
      <c r="E1398" s="40"/>
      <c r="F1398" s="41"/>
      <c r="G1398" s="42">
        <f>IF(B1398="","",MONTH(B1398))</f>
        <v/>
      </c>
      <c r="H1398" s="42">
        <f>IF(B1398="","",YEAR(B1398))</f>
        <v/>
      </c>
      <c r="I1398" s="43">
        <f>IF(D1398="","",IFERROR(INDEX(Listas!$B$2:$B$18,MATCH(D1398,Listas!$A$2:$A$18,0)),"Revisar"))</f>
        <v/>
      </c>
      <c r="J1398" s="43">
        <f>IF(D1398="","",IFERROR(INDEX(Listas!$C$2:$C$18,MATCH(D1398,Listas!$A$2:$A$18,0))&amp;"",""))</f>
        <v/>
      </c>
      <c r="K1398" s="8" t="n"/>
      <c r="L1398" s="1" t="n"/>
    </row>
    <row r="1399">
      <c r="A1399" s="5" t="n"/>
      <c r="B1399" s="32"/>
      <c r="C1399" s="33"/>
      <c r="D1399" s="33"/>
      <c r="E1399" s="34"/>
      <c r="F1399" s="35"/>
      <c r="G1399" s="36">
        <f>IF(B1399="","",MONTH(B1399))</f>
        <v/>
      </c>
      <c r="H1399" s="36">
        <f>IF(B1399="","",YEAR(B1399))</f>
        <v/>
      </c>
      <c r="I1399" s="37">
        <f>IF(D1399="","",IFERROR(INDEX(Listas!$B$2:$B$18,MATCH(D1399,Listas!$A$2:$A$18,0)),"Revisar"))</f>
        <v/>
      </c>
      <c r="J1399" s="37">
        <f>IF(D1399="","",IFERROR(INDEX(Listas!$C$2:$C$18,MATCH(D1399,Listas!$A$2:$A$18,0))&amp;"",""))</f>
        <v/>
      </c>
      <c r="K1399" s="8" t="n"/>
      <c r="L1399" s="1" t="n"/>
    </row>
    <row r="1400">
      <c r="A1400" s="5" t="n"/>
      <c r="B1400" s="38"/>
      <c r="C1400" s="39"/>
      <c r="D1400" s="39"/>
      <c r="E1400" s="40"/>
      <c r="F1400" s="41"/>
      <c r="G1400" s="42">
        <f>IF(B1400="","",MONTH(B1400))</f>
        <v/>
      </c>
      <c r="H1400" s="42">
        <f>IF(B1400="","",YEAR(B1400))</f>
        <v/>
      </c>
      <c r="I1400" s="43">
        <f>IF(D1400="","",IFERROR(INDEX(Listas!$B$2:$B$18,MATCH(D1400,Listas!$A$2:$A$18,0)),"Revisar"))</f>
        <v/>
      </c>
      <c r="J1400" s="43">
        <f>IF(D1400="","",IFERROR(INDEX(Listas!$C$2:$C$18,MATCH(D1400,Listas!$A$2:$A$18,0))&amp;"",""))</f>
        <v/>
      </c>
      <c r="K1400" s="8" t="n"/>
      <c r="L1400" s="1" t="n"/>
    </row>
    <row r="1401">
      <c r="A1401" s="5" t="n"/>
      <c r="B1401" s="32"/>
      <c r="C1401" s="33"/>
      <c r="D1401" s="33"/>
      <c r="E1401" s="34"/>
      <c r="F1401" s="35"/>
      <c r="G1401" s="36">
        <f>IF(B1401="","",MONTH(B1401))</f>
        <v/>
      </c>
      <c r="H1401" s="36">
        <f>IF(B1401="","",YEAR(B1401))</f>
        <v/>
      </c>
      <c r="I1401" s="37">
        <f>IF(D1401="","",IFERROR(INDEX(Listas!$B$2:$B$18,MATCH(D1401,Listas!$A$2:$A$18,0)),"Revisar"))</f>
        <v/>
      </c>
      <c r="J1401" s="37">
        <f>IF(D1401="","",IFERROR(INDEX(Listas!$C$2:$C$18,MATCH(D1401,Listas!$A$2:$A$18,0))&amp;"",""))</f>
        <v/>
      </c>
      <c r="K1401" s="8" t="n"/>
      <c r="L1401" s="1" t="n"/>
    </row>
    <row r="1402">
      <c r="A1402" s="5" t="n"/>
      <c r="B1402" s="38"/>
      <c r="C1402" s="39"/>
      <c r="D1402" s="39"/>
      <c r="E1402" s="40"/>
      <c r="F1402" s="41"/>
      <c r="G1402" s="42">
        <f>IF(B1402="","",MONTH(B1402))</f>
        <v/>
      </c>
      <c r="H1402" s="42">
        <f>IF(B1402="","",YEAR(B1402))</f>
        <v/>
      </c>
      <c r="I1402" s="43">
        <f>IF(D1402="","",IFERROR(INDEX(Listas!$B$2:$B$18,MATCH(D1402,Listas!$A$2:$A$18,0)),"Revisar"))</f>
        <v/>
      </c>
      <c r="J1402" s="43">
        <f>IF(D1402="","",IFERROR(INDEX(Listas!$C$2:$C$18,MATCH(D1402,Listas!$A$2:$A$18,0))&amp;"",""))</f>
        <v/>
      </c>
      <c r="K1402" s="8" t="n"/>
      <c r="L1402" s="1" t="n"/>
    </row>
    <row r="1403">
      <c r="A1403" s="5" t="n"/>
      <c r="B1403" s="32"/>
      <c r="C1403" s="33"/>
      <c r="D1403" s="33"/>
      <c r="E1403" s="34"/>
      <c r="F1403" s="35"/>
      <c r="G1403" s="36">
        <f>IF(B1403="","",MONTH(B1403))</f>
        <v/>
      </c>
      <c r="H1403" s="36">
        <f>IF(B1403="","",YEAR(B1403))</f>
        <v/>
      </c>
      <c r="I1403" s="37">
        <f>IF(D1403="","",IFERROR(INDEX(Listas!$B$2:$B$18,MATCH(D1403,Listas!$A$2:$A$18,0)),"Revisar"))</f>
        <v/>
      </c>
      <c r="J1403" s="37">
        <f>IF(D1403="","",IFERROR(INDEX(Listas!$C$2:$C$18,MATCH(D1403,Listas!$A$2:$A$18,0))&amp;"",""))</f>
        <v/>
      </c>
      <c r="K1403" s="8" t="n"/>
      <c r="L1403" s="1" t="n"/>
    </row>
    <row r="1404">
      <c r="A1404" s="5" t="n"/>
      <c r="B1404" s="38"/>
      <c r="C1404" s="39"/>
      <c r="D1404" s="39"/>
      <c r="E1404" s="40"/>
      <c r="F1404" s="41"/>
      <c r="G1404" s="42">
        <f>IF(B1404="","",MONTH(B1404))</f>
        <v/>
      </c>
      <c r="H1404" s="42">
        <f>IF(B1404="","",YEAR(B1404))</f>
        <v/>
      </c>
      <c r="I1404" s="43">
        <f>IF(D1404="","",IFERROR(INDEX(Listas!$B$2:$B$18,MATCH(D1404,Listas!$A$2:$A$18,0)),"Revisar"))</f>
        <v/>
      </c>
      <c r="J1404" s="43">
        <f>IF(D1404="","",IFERROR(INDEX(Listas!$C$2:$C$18,MATCH(D1404,Listas!$A$2:$A$18,0))&amp;"",""))</f>
        <v/>
      </c>
      <c r="K1404" s="8" t="n"/>
      <c r="L1404" s="1" t="n"/>
    </row>
    <row r="1405">
      <c r="A1405" s="5" t="n"/>
      <c r="B1405" s="32"/>
      <c r="C1405" s="33"/>
      <c r="D1405" s="33"/>
      <c r="E1405" s="34"/>
      <c r="F1405" s="35"/>
      <c r="G1405" s="36">
        <f>IF(B1405="","",MONTH(B1405))</f>
        <v/>
      </c>
      <c r="H1405" s="36">
        <f>IF(B1405="","",YEAR(B1405))</f>
        <v/>
      </c>
      <c r="I1405" s="37">
        <f>IF(D1405="","",IFERROR(INDEX(Listas!$B$2:$B$18,MATCH(D1405,Listas!$A$2:$A$18,0)),"Revisar"))</f>
        <v/>
      </c>
      <c r="J1405" s="37">
        <f>IF(D1405="","",IFERROR(INDEX(Listas!$C$2:$C$18,MATCH(D1405,Listas!$A$2:$A$18,0))&amp;"",""))</f>
        <v/>
      </c>
      <c r="K1405" s="8" t="n"/>
      <c r="L1405" s="1" t="n"/>
    </row>
    <row r="1406">
      <c r="A1406" s="5" t="n"/>
      <c r="B1406" s="38"/>
      <c r="C1406" s="39"/>
      <c r="D1406" s="39"/>
      <c r="E1406" s="40"/>
      <c r="F1406" s="41"/>
      <c r="G1406" s="42">
        <f>IF(B1406="","",MONTH(B1406))</f>
        <v/>
      </c>
      <c r="H1406" s="42">
        <f>IF(B1406="","",YEAR(B1406))</f>
        <v/>
      </c>
      <c r="I1406" s="43">
        <f>IF(D1406="","",IFERROR(INDEX(Listas!$B$2:$B$18,MATCH(D1406,Listas!$A$2:$A$18,0)),"Revisar"))</f>
        <v/>
      </c>
      <c r="J1406" s="43">
        <f>IF(D1406="","",IFERROR(INDEX(Listas!$C$2:$C$18,MATCH(D1406,Listas!$A$2:$A$18,0))&amp;"",""))</f>
        <v/>
      </c>
      <c r="K1406" s="8" t="n"/>
      <c r="L1406" s="1" t="n"/>
    </row>
    <row r="1407">
      <c r="A1407" s="5" t="n"/>
      <c r="B1407" s="32"/>
      <c r="C1407" s="33"/>
      <c r="D1407" s="33"/>
      <c r="E1407" s="34"/>
      <c r="F1407" s="35"/>
      <c r="G1407" s="36">
        <f>IF(B1407="","",MONTH(B1407))</f>
        <v/>
      </c>
      <c r="H1407" s="36">
        <f>IF(B1407="","",YEAR(B1407))</f>
        <v/>
      </c>
      <c r="I1407" s="37">
        <f>IF(D1407="","",IFERROR(INDEX(Listas!$B$2:$B$18,MATCH(D1407,Listas!$A$2:$A$18,0)),"Revisar"))</f>
        <v/>
      </c>
      <c r="J1407" s="37">
        <f>IF(D1407="","",IFERROR(INDEX(Listas!$C$2:$C$18,MATCH(D1407,Listas!$A$2:$A$18,0))&amp;"",""))</f>
        <v/>
      </c>
      <c r="K1407" s="8" t="n"/>
      <c r="L1407" s="1" t="n"/>
    </row>
    <row r="1408">
      <c r="A1408" s="5" t="n"/>
      <c r="B1408" s="38"/>
      <c r="C1408" s="39"/>
      <c r="D1408" s="39"/>
      <c r="E1408" s="40"/>
      <c r="F1408" s="41"/>
      <c r="G1408" s="42">
        <f>IF(B1408="","",MONTH(B1408))</f>
        <v/>
      </c>
      <c r="H1408" s="42">
        <f>IF(B1408="","",YEAR(B1408))</f>
        <v/>
      </c>
      <c r="I1408" s="43">
        <f>IF(D1408="","",IFERROR(INDEX(Listas!$B$2:$B$18,MATCH(D1408,Listas!$A$2:$A$18,0)),"Revisar"))</f>
        <v/>
      </c>
      <c r="J1408" s="43">
        <f>IF(D1408="","",IFERROR(INDEX(Listas!$C$2:$C$18,MATCH(D1408,Listas!$A$2:$A$18,0))&amp;"",""))</f>
        <v/>
      </c>
      <c r="K1408" s="8" t="n"/>
      <c r="L1408" s="1" t="n"/>
    </row>
    <row r="1409">
      <c r="A1409" s="5" t="n"/>
      <c r="B1409" s="32"/>
      <c r="C1409" s="33"/>
      <c r="D1409" s="33"/>
      <c r="E1409" s="34"/>
      <c r="F1409" s="35"/>
      <c r="G1409" s="36">
        <f>IF(B1409="","",MONTH(B1409))</f>
        <v/>
      </c>
      <c r="H1409" s="36">
        <f>IF(B1409="","",YEAR(B1409))</f>
        <v/>
      </c>
      <c r="I1409" s="37">
        <f>IF(D1409="","",IFERROR(INDEX(Listas!$B$2:$B$18,MATCH(D1409,Listas!$A$2:$A$18,0)),"Revisar"))</f>
        <v/>
      </c>
      <c r="J1409" s="37">
        <f>IF(D1409="","",IFERROR(INDEX(Listas!$C$2:$C$18,MATCH(D1409,Listas!$A$2:$A$18,0))&amp;"",""))</f>
        <v/>
      </c>
      <c r="K1409" s="8" t="n"/>
      <c r="L1409" s="1" t="n"/>
    </row>
    <row r="1410">
      <c r="A1410" s="5" t="n"/>
      <c r="B1410" s="38"/>
      <c r="C1410" s="39"/>
      <c r="D1410" s="39"/>
      <c r="E1410" s="40"/>
      <c r="F1410" s="41"/>
      <c r="G1410" s="42">
        <f>IF(B1410="","",MONTH(B1410))</f>
        <v/>
      </c>
      <c r="H1410" s="42">
        <f>IF(B1410="","",YEAR(B1410))</f>
        <v/>
      </c>
      <c r="I1410" s="43">
        <f>IF(D1410="","",IFERROR(INDEX(Listas!$B$2:$B$18,MATCH(D1410,Listas!$A$2:$A$18,0)),"Revisar"))</f>
        <v/>
      </c>
      <c r="J1410" s="43">
        <f>IF(D1410="","",IFERROR(INDEX(Listas!$C$2:$C$18,MATCH(D1410,Listas!$A$2:$A$18,0))&amp;"",""))</f>
        <v/>
      </c>
      <c r="K1410" s="8" t="n"/>
      <c r="L1410" s="1" t="n"/>
    </row>
    <row r="1411">
      <c r="A1411" s="5" t="n"/>
      <c r="B1411" s="32"/>
      <c r="C1411" s="33"/>
      <c r="D1411" s="33"/>
      <c r="E1411" s="34"/>
      <c r="F1411" s="35"/>
      <c r="G1411" s="36">
        <f>IF(B1411="","",MONTH(B1411))</f>
        <v/>
      </c>
      <c r="H1411" s="36">
        <f>IF(B1411="","",YEAR(B1411))</f>
        <v/>
      </c>
      <c r="I1411" s="37">
        <f>IF(D1411="","",IFERROR(INDEX(Listas!$B$2:$B$18,MATCH(D1411,Listas!$A$2:$A$18,0)),"Revisar"))</f>
        <v/>
      </c>
      <c r="J1411" s="37">
        <f>IF(D1411="","",IFERROR(INDEX(Listas!$C$2:$C$18,MATCH(D1411,Listas!$A$2:$A$18,0))&amp;"",""))</f>
        <v/>
      </c>
      <c r="K1411" s="8" t="n"/>
      <c r="L1411" s="1" t="n"/>
    </row>
    <row r="1412">
      <c r="A1412" s="5" t="n"/>
      <c r="B1412" s="38"/>
      <c r="C1412" s="39"/>
      <c r="D1412" s="39"/>
      <c r="E1412" s="40"/>
      <c r="F1412" s="41"/>
      <c r="G1412" s="42">
        <f>IF(B1412="","",MONTH(B1412))</f>
        <v/>
      </c>
      <c r="H1412" s="42">
        <f>IF(B1412="","",YEAR(B1412))</f>
        <v/>
      </c>
      <c r="I1412" s="43">
        <f>IF(D1412="","",IFERROR(INDEX(Listas!$B$2:$B$18,MATCH(D1412,Listas!$A$2:$A$18,0)),"Revisar"))</f>
        <v/>
      </c>
      <c r="J1412" s="43">
        <f>IF(D1412="","",IFERROR(INDEX(Listas!$C$2:$C$18,MATCH(D1412,Listas!$A$2:$A$18,0))&amp;"",""))</f>
        <v/>
      </c>
      <c r="K1412" s="8" t="n"/>
      <c r="L1412" s="1" t="n"/>
    </row>
    <row r="1413">
      <c r="A1413" s="5" t="n"/>
      <c r="B1413" s="32"/>
      <c r="C1413" s="33"/>
      <c r="D1413" s="33"/>
      <c r="E1413" s="34"/>
      <c r="F1413" s="35"/>
      <c r="G1413" s="36">
        <f>IF(B1413="","",MONTH(B1413))</f>
        <v/>
      </c>
      <c r="H1413" s="36">
        <f>IF(B1413="","",YEAR(B1413))</f>
        <v/>
      </c>
      <c r="I1413" s="37">
        <f>IF(D1413="","",IFERROR(INDEX(Listas!$B$2:$B$18,MATCH(D1413,Listas!$A$2:$A$18,0)),"Revisar"))</f>
        <v/>
      </c>
      <c r="J1413" s="37">
        <f>IF(D1413="","",IFERROR(INDEX(Listas!$C$2:$C$18,MATCH(D1413,Listas!$A$2:$A$18,0))&amp;"",""))</f>
        <v/>
      </c>
      <c r="K1413" s="8" t="n"/>
      <c r="L1413" s="1" t="n"/>
    </row>
    <row r="1414">
      <c r="A1414" s="5" t="n"/>
      <c r="B1414" s="38"/>
      <c r="C1414" s="39"/>
      <c r="D1414" s="39"/>
      <c r="E1414" s="40"/>
      <c r="F1414" s="41"/>
      <c r="G1414" s="42">
        <f>IF(B1414="","",MONTH(B1414))</f>
        <v/>
      </c>
      <c r="H1414" s="42">
        <f>IF(B1414="","",YEAR(B1414))</f>
        <v/>
      </c>
      <c r="I1414" s="43">
        <f>IF(D1414="","",IFERROR(INDEX(Listas!$B$2:$B$18,MATCH(D1414,Listas!$A$2:$A$18,0)),"Revisar"))</f>
        <v/>
      </c>
      <c r="J1414" s="43">
        <f>IF(D1414="","",IFERROR(INDEX(Listas!$C$2:$C$18,MATCH(D1414,Listas!$A$2:$A$18,0))&amp;"",""))</f>
        <v/>
      </c>
      <c r="K1414" s="8" t="n"/>
      <c r="L1414" s="1" t="n"/>
    </row>
    <row r="1415">
      <c r="A1415" s="5" t="n"/>
      <c r="B1415" s="32"/>
      <c r="C1415" s="33"/>
      <c r="D1415" s="33"/>
      <c r="E1415" s="34"/>
      <c r="F1415" s="35"/>
      <c r="G1415" s="36">
        <f>IF(B1415="","",MONTH(B1415))</f>
        <v/>
      </c>
      <c r="H1415" s="36">
        <f>IF(B1415="","",YEAR(B1415))</f>
        <v/>
      </c>
      <c r="I1415" s="37">
        <f>IF(D1415="","",IFERROR(INDEX(Listas!$B$2:$B$18,MATCH(D1415,Listas!$A$2:$A$18,0)),"Revisar"))</f>
        <v/>
      </c>
      <c r="J1415" s="37">
        <f>IF(D1415="","",IFERROR(INDEX(Listas!$C$2:$C$18,MATCH(D1415,Listas!$A$2:$A$18,0))&amp;"",""))</f>
        <v/>
      </c>
      <c r="K1415" s="8" t="n"/>
      <c r="L1415" s="1" t="n"/>
    </row>
    <row r="1416">
      <c r="A1416" s="5" t="n"/>
      <c r="B1416" s="38"/>
      <c r="C1416" s="39"/>
      <c r="D1416" s="39"/>
      <c r="E1416" s="40"/>
      <c r="F1416" s="41"/>
      <c r="G1416" s="42">
        <f>IF(B1416="","",MONTH(B1416))</f>
        <v/>
      </c>
      <c r="H1416" s="42">
        <f>IF(B1416="","",YEAR(B1416))</f>
        <v/>
      </c>
      <c r="I1416" s="43">
        <f>IF(D1416="","",IFERROR(INDEX(Listas!$B$2:$B$18,MATCH(D1416,Listas!$A$2:$A$18,0)),"Revisar"))</f>
        <v/>
      </c>
      <c r="J1416" s="43">
        <f>IF(D1416="","",IFERROR(INDEX(Listas!$C$2:$C$18,MATCH(D1416,Listas!$A$2:$A$18,0))&amp;"",""))</f>
        <v/>
      </c>
      <c r="K1416" s="8" t="n"/>
      <c r="L1416" s="1" t="n"/>
    </row>
    <row r="1417">
      <c r="A1417" s="5" t="n"/>
      <c r="B1417" s="32"/>
      <c r="C1417" s="33"/>
      <c r="D1417" s="33"/>
      <c r="E1417" s="34"/>
      <c r="F1417" s="35"/>
      <c r="G1417" s="36">
        <f>IF(B1417="","",MONTH(B1417))</f>
        <v/>
      </c>
      <c r="H1417" s="36">
        <f>IF(B1417="","",YEAR(B1417))</f>
        <v/>
      </c>
      <c r="I1417" s="37">
        <f>IF(D1417="","",IFERROR(INDEX(Listas!$B$2:$B$18,MATCH(D1417,Listas!$A$2:$A$18,0)),"Revisar"))</f>
        <v/>
      </c>
      <c r="J1417" s="37">
        <f>IF(D1417="","",IFERROR(INDEX(Listas!$C$2:$C$18,MATCH(D1417,Listas!$A$2:$A$18,0))&amp;"",""))</f>
        <v/>
      </c>
      <c r="K1417" s="8" t="n"/>
      <c r="L1417" s="1" t="n"/>
    </row>
    <row r="1418">
      <c r="A1418" s="5" t="n"/>
      <c r="B1418" s="38"/>
      <c r="C1418" s="39"/>
      <c r="D1418" s="39"/>
      <c r="E1418" s="40"/>
      <c r="F1418" s="41"/>
      <c r="G1418" s="42">
        <f>IF(B1418="","",MONTH(B1418))</f>
        <v/>
      </c>
      <c r="H1418" s="42">
        <f>IF(B1418="","",YEAR(B1418))</f>
        <v/>
      </c>
      <c r="I1418" s="43">
        <f>IF(D1418="","",IFERROR(INDEX(Listas!$B$2:$B$18,MATCH(D1418,Listas!$A$2:$A$18,0)),"Revisar"))</f>
        <v/>
      </c>
      <c r="J1418" s="43">
        <f>IF(D1418="","",IFERROR(INDEX(Listas!$C$2:$C$18,MATCH(D1418,Listas!$A$2:$A$18,0))&amp;"",""))</f>
        <v/>
      </c>
      <c r="K1418" s="8" t="n"/>
      <c r="L1418" s="1" t="n"/>
    </row>
    <row r="1419">
      <c r="A1419" s="5" t="n"/>
      <c r="B1419" s="32"/>
      <c r="C1419" s="33"/>
      <c r="D1419" s="33"/>
      <c r="E1419" s="34"/>
      <c r="F1419" s="35"/>
      <c r="G1419" s="36">
        <f>IF(B1419="","",MONTH(B1419))</f>
        <v/>
      </c>
      <c r="H1419" s="36">
        <f>IF(B1419="","",YEAR(B1419))</f>
        <v/>
      </c>
      <c r="I1419" s="37">
        <f>IF(D1419="","",IFERROR(INDEX(Listas!$B$2:$B$18,MATCH(D1419,Listas!$A$2:$A$18,0)),"Revisar"))</f>
        <v/>
      </c>
      <c r="J1419" s="37">
        <f>IF(D1419="","",IFERROR(INDEX(Listas!$C$2:$C$18,MATCH(D1419,Listas!$A$2:$A$18,0))&amp;"",""))</f>
        <v/>
      </c>
      <c r="K1419" s="8" t="n"/>
      <c r="L1419" s="1" t="n"/>
    </row>
    <row r="1420">
      <c r="A1420" s="5" t="n"/>
      <c r="B1420" s="38"/>
      <c r="C1420" s="39"/>
      <c r="D1420" s="39"/>
      <c r="E1420" s="40"/>
      <c r="F1420" s="41"/>
      <c r="G1420" s="42">
        <f>IF(B1420="","",MONTH(B1420))</f>
        <v/>
      </c>
      <c r="H1420" s="42">
        <f>IF(B1420="","",YEAR(B1420))</f>
        <v/>
      </c>
      <c r="I1420" s="43">
        <f>IF(D1420="","",IFERROR(INDEX(Listas!$B$2:$B$18,MATCH(D1420,Listas!$A$2:$A$18,0)),"Revisar"))</f>
        <v/>
      </c>
      <c r="J1420" s="43">
        <f>IF(D1420="","",IFERROR(INDEX(Listas!$C$2:$C$18,MATCH(D1420,Listas!$A$2:$A$18,0))&amp;"",""))</f>
        <v/>
      </c>
      <c r="K1420" s="8" t="n"/>
      <c r="L1420" s="1" t="n"/>
    </row>
    <row r="1421">
      <c r="A1421" s="5" t="n"/>
      <c r="B1421" s="32"/>
      <c r="C1421" s="33"/>
      <c r="D1421" s="33"/>
      <c r="E1421" s="34"/>
      <c r="F1421" s="35"/>
      <c r="G1421" s="36">
        <f>IF(B1421="","",MONTH(B1421))</f>
        <v/>
      </c>
      <c r="H1421" s="36">
        <f>IF(B1421="","",YEAR(B1421))</f>
        <v/>
      </c>
      <c r="I1421" s="37">
        <f>IF(D1421="","",IFERROR(INDEX(Listas!$B$2:$B$18,MATCH(D1421,Listas!$A$2:$A$18,0)),"Revisar"))</f>
        <v/>
      </c>
      <c r="J1421" s="37">
        <f>IF(D1421="","",IFERROR(INDEX(Listas!$C$2:$C$18,MATCH(D1421,Listas!$A$2:$A$18,0))&amp;"",""))</f>
        <v/>
      </c>
      <c r="K1421" s="8" t="n"/>
      <c r="L1421" s="1" t="n"/>
    </row>
    <row r="1422">
      <c r="A1422" s="5" t="n"/>
      <c r="B1422" s="38"/>
      <c r="C1422" s="39"/>
      <c r="D1422" s="39"/>
      <c r="E1422" s="40"/>
      <c r="F1422" s="41"/>
      <c r="G1422" s="42">
        <f>IF(B1422="","",MONTH(B1422))</f>
        <v/>
      </c>
      <c r="H1422" s="42">
        <f>IF(B1422="","",YEAR(B1422))</f>
        <v/>
      </c>
      <c r="I1422" s="43">
        <f>IF(D1422="","",IFERROR(INDEX(Listas!$B$2:$B$18,MATCH(D1422,Listas!$A$2:$A$18,0)),"Revisar"))</f>
        <v/>
      </c>
      <c r="J1422" s="43">
        <f>IF(D1422="","",IFERROR(INDEX(Listas!$C$2:$C$18,MATCH(D1422,Listas!$A$2:$A$18,0))&amp;"",""))</f>
        <v/>
      </c>
      <c r="K1422" s="8" t="n"/>
      <c r="L1422" s="1" t="n"/>
    </row>
    <row r="1423">
      <c r="A1423" s="5" t="n"/>
      <c r="B1423" s="32"/>
      <c r="C1423" s="33"/>
      <c r="D1423" s="33"/>
      <c r="E1423" s="34"/>
      <c r="F1423" s="35"/>
      <c r="G1423" s="36">
        <f>IF(B1423="","",MONTH(B1423))</f>
        <v/>
      </c>
      <c r="H1423" s="36">
        <f>IF(B1423="","",YEAR(B1423))</f>
        <v/>
      </c>
      <c r="I1423" s="37">
        <f>IF(D1423="","",IFERROR(INDEX(Listas!$B$2:$B$18,MATCH(D1423,Listas!$A$2:$A$18,0)),"Revisar"))</f>
        <v/>
      </c>
      <c r="J1423" s="37">
        <f>IF(D1423="","",IFERROR(INDEX(Listas!$C$2:$C$18,MATCH(D1423,Listas!$A$2:$A$18,0))&amp;"",""))</f>
        <v/>
      </c>
      <c r="K1423" s="8" t="n"/>
      <c r="L1423" s="1" t="n"/>
    </row>
    <row r="1424">
      <c r="A1424" s="5" t="n"/>
      <c r="B1424" s="38"/>
      <c r="C1424" s="39"/>
      <c r="D1424" s="39"/>
      <c r="E1424" s="40"/>
      <c r="F1424" s="41"/>
      <c r="G1424" s="42">
        <f>IF(B1424="","",MONTH(B1424))</f>
        <v/>
      </c>
      <c r="H1424" s="42">
        <f>IF(B1424="","",YEAR(B1424))</f>
        <v/>
      </c>
      <c r="I1424" s="43">
        <f>IF(D1424="","",IFERROR(INDEX(Listas!$B$2:$B$18,MATCH(D1424,Listas!$A$2:$A$18,0)),"Revisar"))</f>
        <v/>
      </c>
      <c r="J1424" s="43">
        <f>IF(D1424="","",IFERROR(INDEX(Listas!$C$2:$C$18,MATCH(D1424,Listas!$A$2:$A$18,0))&amp;"",""))</f>
        <v/>
      </c>
      <c r="K1424" s="8" t="n"/>
      <c r="L1424" s="1" t="n"/>
    </row>
    <row r="1425">
      <c r="A1425" s="5" t="n"/>
      <c r="B1425" s="32"/>
      <c r="C1425" s="33"/>
      <c r="D1425" s="33"/>
      <c r="E1425" s="34"/>
      <c r="F1425" s="35"/>
      <c r="G1425" s="36">
        <f>IF(B1425="","",MONTH(B1425))</f>
        <v/>
      </c>
      <c r="H1425" s="36">
        <f>IF(B1425="","",YEAR(B1425))</f>
        <v/>
      </c>
      <c r="I1425" s="37">
        <f>IF(D1425="","",IFERROR(INDEX(Listas!$B$2:$B$18,MATCH(D1425,Listas!$A$2:$A$18,0)),"Revisar"))</f>
        <v/>
      </c>
      <c r="J1425" s="37">
        <f>IF(D1425="","",IFERROR(INDEX(Listas!$C$2:$C$18,MATCH(D1425,Listas!$A$2:$A$18,0))&amp;"",""))</f>
        <v/>
      </c>
      <c r="K1425" s="8" t="n"/>
      <c r="L1425" s="1" t="n"/>
    </row>
    <row r="1426">
      <c r="A1426" s="5" t="n"/>
      <c r="B1426" s="38"/>
      <c r="C1426" s="39"/>
      <c r="D1426" s="39"/>
      <c r="E1426" s="40"/>
      <c r="F1426" s="41"/>
      <c r="G1426" s="42">
        <f>IF(B1426="","",MONTH(B1426))</f>
        <v/>
      </c>
      <c r="H1426" s="42">
        <f>IF(B1426="","",YEAR(B1426))</f>
        <v/>
      </c>
      <c r="I1426" s="43">
        <f>IF(D1426="","",IFERROR(INDEX(Listas!$B$2:$B$18,MATCH(D1426,Listas!$A$2:$A$18,0)),"Revisar"))</f>
        <v/>
      </c>
      <c r="J1426" s="43">
        <f>IF(D1426="","",IFERROR(INDEX(Listas!$C$2:$C$18,MATCH(D1426,Listas!$A$2:$A$18,0))&amp;"",""))</f>
        <v/>
      </c>
      <c r="K1426" s="8" t="n"/>
      <c r="L1426" s="1" t="n"/>
    </row>
    <row r="1427">
      <c r="A1427" s="5" t="n"/>
      <c r="B1427" s="32"/>
      <c r="C1427" s="33"/>
      <c r="D1427" s="33"/>
      <c r="E1427" s="34"/>
      <c r="F1427" s="35"/>
      <c r="G1427" s="36">
        <f>IF(B1427="","",MONTH(B1427))</f>
        <v/>
      </c>
      <c r="H1427" s="36">
        <f>IF(B1427="","",YEAR(B1427))</f>
        <v/>
      </c>
      <c r="I1427" s="37">
        <f>IF(D1427="","",IFERROR(INDEX(Listas!$B$2:$B$18,MATCH(D1427,Listas!$A$2:$A$18,0)),"Revisar"))</f>
        <v/>
      </c>
      <c r="J1427" s="37">
        <f>IF(D1427="","",IFERROR(INDEX(Listas!$C$2:$C$18,MATCH(D1427,Listas!$A$2:$A$18,0))&amp;"",""))</f>
        <v/>
      </c>
      <c r="K1427" s="8" t="n"/>
      <c r="L1427" s="1" t="n"/>
    </row>
    <row r="1428">
      <c r="A1428" s="5" t="n"/>
      <c r="B1428" s="38"/>
      <c r="C1428" s="39"/>
      <c r="D1428" s="39"/>
      <c r="E1428" s="40"/>
      <c r="F1428" s="41"/>
      <c r="G1428" s="42">
        <f>IF(B1428="","",MONTH(B1428))</f>
        <v/>
      </c>
      <c r="H1428" s="42">
        <f>IF(B1428="","",YEAR(B1428))</f>
        <v/>
      </c>
      <c r="I1428" s="43">
        <f>IF(D1428="","",IFERROR(INDEX(Listas!$B$2:$B$18,MATCH(D1428,Listas!$A$2:$A$18,0)),"Revisar"))</f>
        <v/>
      </c>
      <c r="J1428" s="43">
        <f>IF(D1428="","",IFERROR(INDEX(Listas!$C$2:$C$18,MATCH(D1428,Listas!$A$2:$A$18,0))&amp;"",""))</f>
        <v/>
      </c>
      <c r="K1428" s="8" t="n"/>
      <c r="L1428" s="1" t="n"/>
    </row>
    <row r="1429">
      <c r="A1429" s="5" t="n"/>
      <c r="B1429" s="32"/>
      <c r="C1429" s="33"/>
      <c r="D1429" s="33"/>
      <c r="E1429" s="34"/>
      <c r="F1429" s="35"/>
      <c r="G1429" s="36">
        <f>IF(B1429="","",MONTH(B1429))</f>
        <v/>
      </c>
      <c r="H1429" s="36">
        <f>IF(B1429="","",YEAR(B1429))</f>
        <v/>
      </c>
      <c r="I1429" s="37">
        <f>IF(D1429="","",IFERROR(INDEX(Listas!$B$2:$B$18,MATCH(D1429,Listas!$A$2:$A$18,0)),"Revisar"))</f>
        <v/>
      </c>
      <c r="J1429" s="37">
        <f>IF(D1429="","",IFERROR(INDEX(Listas!$C$2:$C$18,MATCH(D1429,Listas!$A$2:$A$18,0))&amp;"",""))</f>
        <v/>
      </c>
      <c r="K1429" s="8" t="n"/>
      <c r="L1429" s="1" t="n"/>
    </row>
    <row r="1430">
      <c r="A1430" s="5" t="n"/>
      <c r="B1430" s="38"/>
      <c r="C1430" s="39"/>
      <c r="D1430" s="39"/>
      <c r="E1430" s="40"/>
      <c r="F1430" s="41"/>
      <c r="G1430" s="42">
        <f>IF(B1430="","",MONTH(B1430))</f>
        <v/>
      </c>
      <c r="H1430" s="42">
        <f>IF(B1430="","",YEAR(B1430))</f>
        <v/>
      </c>
      <c r="I1430" s="43">
        <f>IF(D1430="","",IFERROR(INDEX(Listas!$B$2:$B$18,MATCH(D1430,Listas!$A$2:$A$18,0)),"Revisar"))</f>
        <v/>
      </c>
      <c r="J1430" s="43">
        <f>IF(D1430="","",IFERROR(INDEX(Listas!$C$2:$C$18,MATCH(D1430,Listas!$A$2:$A$18,0))&amp;"",""))</f>
        <v/>
      </c>
      <c r="K1430" s="8" t="n"/>
      <c r="L1430" s="1" t="n"/>
    </row>
    <row r="1431">
      <c r="A1431" s="5" t="n"/>
      <c r="B1431" s="32"/>
      <c r="C1431" s="33"/>
      <c r="D1431" s="33"/>
      <c r="E1431" s="34"/>
      <c r="F1431" s="35"/>
      <c r="G1431" s="36">
        <f>IF(B1431="","",MONTH(B1431))</f>
        <v/>
      </c>
      <c r="H1431" s="36">
        <f>IF(B1431="","",YEAR(B1431))</f>
        <v/>
      </c>
      <c r="I1431" s="37">
        <f>IF(D1431="","",IFERROR(INDEX(Listas!$B$2:$B$18,MATCH(D1431,Listas!$A$2:$A$18,0)),"Revisar"))</f>
        <v/>
      </c>
      <c r="J1431" s="37">
        <f>IF(D1431="","",IFERROR(INDEX(Listas!$C$2:$C$18,MATCH(D1431,Listas!$A$2:$A$18,0))&amp;"",""))</f>
        <v/>
      </c>
      <c r="K1431" s="8" t="n"/>
      <c r="L1431" s="1" t="n"/>
    </row>
    <row r="1432">
      <c r="A1432" s="5" t="n"/>
      <c r="B1432" s="38"/>
      <c r="C1432" s="39"/>
      <c r="D1432" s="39"/>
      <c r="E1432" s="40"/>
      <c r="F1432" s="41"/>
      <c r="G1432" s="42">
        <f>IF(B1432="","",MONTH(B1432))</f>
        <v/>
      </c>
      <c r="H1432" s="42">
        <f>IF(B1432="","",YEAR(B1432))</f>
        <v/>
      </c>
      <c r="I1432" s="43">
        <f>IF(D1432="","",IFERROR(INDEX(Listas!$B$2:$B$18,MATCH(D1432,Listas!$A$2:$A$18,0)),"Revisar"))</f>
        <v/>
      </c>
      <c r="J1432" s="43">
        <f>IF(D1432="","",IFERROR(INDEX(Listas!$C$2:$C$18,MATCH(D1432,Listas!$A$2:$A$18,0))&amp;"",""))</f>
        <v/>
      </c>
      <c r="K1432" s="8" t="n"/>
      <c r="L1432" s="1" t="n"/>
    </row>
    <row r="1433">
      <c r="A1433" s="5" t="n"/>
      <c r="B1433" s="32"/>
      <c r="C1433" s="33"/>
      <c r="D1433" s="33"/>
      <c r="E1433" s="34"/>
      <c r="F1433" s="35"/>
      <c r="G1433" s="36">
        <f>IF(B1433="","",MONTH(B1433))</f>
        <v/>
      </c>
      <c r="H1433" s="36">
        <f>IF(B1433="","",YEAR(B1433))</f>
        <v/>
      </c>
      <c r="I1433" s="37">
        <f>IF(D1433="","",IFERROR(INDEX(Listas!$B$2:$B$18,MATCH(D1433,Listas!$A$2:$A$18,0)),"Revisar"))</f>
        <v/>
      </c>
      <c r="J1433" s="37">
        <f>IF(D1433="","",IFERROR(INDEX(Listas!$C$2:$C$18,MATCH(D1433,Listas!$A$2:$A$18,0))&amp;"",""))</f>
        <v/>
      </c>
      <c r="K1433" s="8" t="n"/>
      <c r="L1433" s="1" t="n"/>
    </row>
    <row r="1434">
      <c r="A1434" s="5" t="n"/>
      <c r="B1434" s="38"/>
      <c r="C1434" s="39"/>
      <c r="D1434" s="39"/>
      <c r="E1434" s="40"/>
      <c r="F1434" s="41"/>
      <c r="G1434" s="42">
        <f>IF(B1434="","",MONTH(B1434))</f>
        <v/>
      </c>
      <c r="H1434" s="42">
        <f>IF(B1434="","",YEAR(B1434))</f>
        <v/>
      </c>
      <c r="I1434" s="43">
        <f>IF(D1434="","",IFERROR(INDEX(Listas!$B$2:$B$18,MATCH(D1434,Listas!$A$2:$A$18,0)),"Revisar"))</f>
        <v/>
      </c>
      <c r="J1434" s="43">
        <f>IF(D1434="","",IFERROR(INDEX(Listas!$C$2:$C$18,MATCH(D1434,Listas!$A$2:$A$18,0))&amp;"",""))</f>
        <v/>
      </c>
      <c r="K1434" s="8" t="n"/>
      <c r="L1434" s="1" t="n"/>
    </row>
    <row r="1435">
      <c r="A1435" s="5" t="n"/>
      <c r="B1435" s="32"/>
      <c r="C1435" s="33"/>
      <c r="D1435" s="33"/>
      <c r="E1435" s="34"/>
      <c r="F1435" s="35"/>
      <c r="G1435" s="36">
        <f>IF(B1435="","",MONTH(B1435))</f>
        <v/>
      </c>
      <c r="H1435" s="36">
        <f>IF(B1435="","",YEAR(B1435))</f>
        <v/>
      </c>
      <c r="I1435" s="37">
        <f>IF(D1435="","",IFERROR(INDEX(Listas!$B$2:$B$18,MATCH(D1435,Listas!$A$2:$A$18,0)),"Revisar"))</f>
        <v/>
      </c>
      <c r="J1435" s="37">
        <f>IF(D1435="","",IFERROR(INDEX(Listas!$C$2:$C$18,MATCH(D1435,Listas!$A$2:$A$18,0))&amp;"",""))</f>
        <v/>
      </c>
      <c r="K1435" s="8" t="n"/>
      <c r="L1435" s="1" t="n"/>
    </row>
    <row r="1436">
      <c r="A1436" s="5" t="n"/>
      <c r="B1436" s="38"/>
      <c r="C1436" s="39"/>
      <c r="D1436" s="39"/>
      <c r="E1436" s="40"/>
      <c r="F1436" s="41"/>
      <c r="G1436" s="42">
        <f>IF(B1436="","",MONTH(B1436))</f>
        <v/>
      </c>
      <c r="H1436" s="42">
        <f>IF(B1436="","",YEAR(B1436))</f>
        <v/>
      </c>
      <c r="I1436" s="43">
        <f>IF(D1436="","",IFERROR(INDEX(Listas!$B$2:$B$18,MATCH(D1436,Listas!$A$2:$A$18,0)),"Revisar"))</f>
        <v/>
      </c>
      <c r="J1436" s="43">
        <f>IF(D1436="","",IFERROR(INDEX(Listas!$C$2:$C$18,MATCH(D1436,Listas!$A$2:$A$18,0))&amp;"",""))</f>
        <v/>
      </c>
      <c r="K1436" s="8" t="n"/>
      <c r="L1436" s="1" t="n"/>
    </row>
    <row r="1437">
      <c r="A1437" s="5" t="n"/>
      <c r="B1437" s="32"/>
      <c r="C1437" s="33"/>
      <c r="D1437" s="33"/>
      <c r="E1437" s="34"/>
      <c r="F1437" s="35"/>
      <c r="G1437" s="36">
        <f>IF(B1437="","",MONTH(B1437))</f>
        <v/>
      </c>
      <c r="H1437" s="36">
        <f>IF(B1437="","",YEAR(B1437))</f>
        <v/>
      </c>
      <c r="I1437" s="37">
        <f>IF(D1437="","",IFERROR(INDEX(Listas!$B$2:$B$18,MATCH(D1437,Listas!$A$2:$A$18,0)),"Revisar"))</f>
        <v/>
      </c>
      <c r="J1437" s="37">
        <f>IF(D1437="","",IFERROR(INDEX(Listas!$C$2:$C$18,MATCH(D1437,Listas!$A$2:$A$18,0))&amp;"",""))</f>
        <v/>
      </c>
      <c r="K1437" s="8" t="n"/>
      <c r="L1437" s="1" t="n"/>
    </row>
    <row r="1438">
      <c r="A1438" s="5" t="n"/>
      <c r="B1438" s="38"/>
      <c r="C1438" s="39"/>
      <c r="D1438" s="39"/>
      <c r="E1438" s="40"/>
      <c r="F1438" s="41"/>
      <c r="G1438" s="42">
        <f>IF(B1438="","",MONTH(B1438))</f>
        <v/>
      </c>
      <c r="H1438" s="42">
        <f>IF(B1438="","",YEAR(B1438))</f>
        <v/>
      </c>
      <c r="I1438" s="43">
        <f>IF(D1438="","",IFERROR(INDEX(Listas!$B$2:$B$18,MATCH(D1438,Listas!$A$2:$A$18,0)),"Revisar"))</f>
        <v/>
      </c>
      <c r="J1438" s="43">
        <f>IF(D1438="","",IFERROR(INDEX(Listas!$C$2:$C$18,MATCH(D1438,Listas!$A$2:$A$18,0))&amp;"",""))</f>
        <v/>
      </c>
      <c r="K1438" s="8" t="n"/>
      <c r="L1438" s="1" t="n"/>
    </row>
    <row r="1439">
      <c r="A1439" s="5" t="n"/>
      <c r="B1439" s="32"/>
      <c r="C1439" s="33"/>
      <c r="D1439" s="33"/>
      <c r="E1439" s="34"/>
      <c r="F1439" s="35"/>
      <c r="G1439" s="36">
        <f>IF(B1439="","",MONTH(B1439))</f>
        <v/>
      </c>
      <c r="H1439" s="36">
        <f>IF(B1439="","",YEAR(B1439))</f>
        <v/>
      </c>
      <c r="I1439" s="37">
        <f>IF(D1439="","",IFERROR(INDEX(Listas!$B$2:$B$18,MATCH(D1439,Listas!$A$2:$A$18,0)),"Revisar"))</f>
        <v/>
      </c>
      <c r="J1439" s="37">
        <f>IF(D1439="","",IFERROR(INDEX(Listas!$C$2:$C$18,MATCH(D1439,Listas!$A$2:$A$18,0))&amp;"",""))</f>
        <v/>
      </c>
      <c r="K1439" s="8" t="n"/>
      <c r="L1439" s="1" t="n"/>
    </row>
    <row r="1440">
      <c r="A1440" s="5" t="n"/>
      <c r="B1440" s="38"/>
      <c r="C1440" s="39"/>
      <c r="D1440" s="39"/>
      <c r="E1440" s="40"/>
      <c r="F1440" s="41"/>
      <c r="G1440" s="42">
        <f>IF(B1440="","",MONTH(B1440))</f>
        <v/>
      </c>
      <c r="H1440" s="42">
        <f>IF(B1440="","",YEAR(B1440))</f>
        <v/>
      </c>
      <c r="I1440" s="43">
        <f>IF(D1440="","",IFERROR(INDEX(Listas!$B$2:$B$18,MATCH(D1440,Listas!$A$2:$A$18,0)),"Revisar"))</f>
        <v/>
      </c>
      <c r="J1440" s="43">
        <f>IF(D1440="","",IFERROR(INDEX(Listas!$C$2:$C$18,MATCH(D1440,Listas!$A$2:$A$18,0))&amp;"",""))</f>
        <v/>
      </c>
      <c r="K1440" s="8" t="n"/>
      <c r="L1440" s="1" t="n"/>
    </row>
    <row r="1441">
      <c r="A1441" s="5" t="n"/>
      <c r="B1441" s="32"/>
      <c r="C1441" s="33"/>
      <c r="D1441" s="33"/>
      <c r="E1441" s="34"/>
      <c r="F1441" s="35"/>
      <c r="G1441" s="36">
        <f>IF(B1441="","",MONTH(B1441))</f>
        <v/>
      </c>
      <c r="H1441" s="36">
        <f>IF(B1441="","",YEAR(B1441))</f>
        <v/>
      </c>
      <c r="I1441" s="37">
        <f>IF(D1441="","",IFERROR(INDEX(Listas!$B$2:$B$18,MATCH(D1441,Listas!$A$2:$A$18,0)),"Revisar"))</f>
        <v/>
      </c>
      <c r="J1441" s="37">
        <f>IF(D1441="","",IFERROR(INDEX(Listas!$C$2:$C$18,MATCH(D1441,Listas!$A$2:$A$18,0))&amp;"",""))</f>
        <v/>
      </c>
      <c r="K1441" s="8" t="n"/>
      <c r="L1441" s="1" t="n"/>
    </row>
    <row r="1442">
      <c r="A1442" s="5" t="n"/>
      <c r="B1442" s="38"/>
      <c r="C1442" s="39"/>
      <c r="D1442" s="39"/>
      <c r="E1442" s="40"/>
      <c r="F1442" s="41"/>
      <c r="G1442" s="42">
        <f>IF(B1442="","",MONTH(B1442))</f>
        <v/>
      </c>
      <c r="H1442" s="42">
        <f>IF(B1442="","",YEAR(B1442))</f>
        <v/>
      </c>
      <c r="I1442" s="43">
        <f>IF(D1442="","",IFERROR(INDEX(Listas!$B$2:$B$18,MATCH(D1442,Listas!$A$2:$A$18,0)),"Revisar"))</f>
        <v/>
      </c>
      <c r="J1442" s="43">
        <f>IF(D1442="","",IFERROR(INDEX(Listas!$C$2:$C$18,MATCH(D1442,Listas!$A$2:$A$18,0))&amp;"",""))</f>
        <v/>
      </c>
      <c r="K1442" s="8" t="n"/>
      <c r="L1442" s="1" t="n"/>
    </row>
    <row r="1443">
      <c r="A1443" s="5" t="n"/>
      <c r="B1443" s="32"/>
      <c r="C1443" s="33"/>
      <c r="D1443" s="33"/>
      <c r="E1443" s="34"/>
      <c r="F1443" s="35"/>
      <c r="G1443" s="36">
        <f>IF(B1443="","",MONTH(B1443))</f>
        <v/>
      </c>
      <c r="H1443" s="36">
        <f>IF(B1443="","",YEAR(B1443))</f>
        <v/>
      </c>
      <c r="I1443" s="37">
        <f>IF(D1443="","",IFERROR(INDEX(Listas!$B$2:$B$18,MATCH(D1443,Listas!$A$2:$A$18,0)),"Revisar"))</f>
        <v/>
      </c>
      <c r="J1443" s="37">
        <f>IF(D1443="","",IFERROR(INDEX(Listas!$C$2:$C$18,MATCH(D1443,Listas!$A$2:$A$18,0))&amp;"",""))</f>
        <v/>
      </c>
      <c r="K1443" s="8" t="n"/>
      <c r="L1443" s="1" t="n"/>
    </row>
    <row r="1444">
      <c r="A1444" s="5" t="n"/>
      <c r="B1444" s="38"/>
      <c r="C1444" s="39"/>
      <c r="D1444" s="39"/>
      <c r="E1444" s="40"/>
      <c r="F1444" s="41"/>
      <c r="G1444" s="42">
        <f>IF(B1444="","",MONTH(B1444))</f>
        <v/>
      </c>
      <c r="H1444" s="42">
        <f>IF(B1444="","",YEAR(B1444))</f>
        <v/>
      </c>
      <c r="I1444" s="43">
        <f>IF(D1444="","",IFERROR(INDEX(Listas!$B$2:$B$18,MATCH(D1444,Listas!$A$2:$A$18,0)),"Revisar"))</f>
        <v/>
      </c>
      <c r="J1444" s="43">
        <f>IF(D1444="","",IFERROR(INDEX(Listas!$C$2:$C$18,MATCH(D1444,Listas!$A$2:$A$18,0))&amp;"",""))</f>
        <v/>
      </c>
      <c r="K1444" s="8" t="n"/>
      <c r="L1444" s="1" t="n"/>
    </row>
    <row r="1445">
      <c r="A1445" s="5" t="n"/>
      <c r="B1445" s="32"/>
      <c r="C1445" s="33"/>
      <c r="D1445" s="33"/>
      <c r="E1445" s="34"/>
      <c r="F1445" s="35"/>
      <c r="G1445" s="36">
        <f>IF(B1445="","",MONTH(B1445))</f>
        <v/>
      </c>
      <c r="H1445" s="36">
        <f>IF(B1445="","",YEAR(B1445))</f>
        <v/>
      </c>
      <c r="I1445" s="37">
        <f>IF(D1445="","",IFERROR(INDEX(Listas!$B$2:$B$18,MATCH(D1445,Listas!$A$2:$A$18,0)),"Revisar"))</f>
        <v/>
      </c>
      <c r="J1445" s="37">
        <f>IF(D1445="","",IFERROR(INDEX(Listas!$C$2:$C$18,MATCH(D1445,Listas!$A$2:$A$18,0))&amp;"",""))</f>
        <v/>
      </c>
      <c r="K1445" s="8" t="n"/>
      <c r="L1445" s="1" t="n"/>
    </row>
    <row r="1446">
      <c r="A1446" s="5" t="n"/>
      <c r="B1446" s="38"/>
      <c r="C1446" s="39"/>
      <c r="D1446" s="39"/>
      <c r="E1446" s="40"/>
      <c r="F1446" s="41"/>
      <c r="G1446" s="42">
        <f>IF(B1446="","",MONTH(B1446))</f>
        <v/>
      </c>
      <c r="H1446" s="42">
        <f>IF(B1446="","",YEAR(B1446))</f>
        <v/>
      </c>
      <c r="I1446" s="43">
        <f>IF(D1446="","",IFERROR(INDEX(Listas!$B$2:$B$18,MATCH(D1446,Listas!$A$2:$A$18,0)),"Revisar"))</f>
        <v/>
      </c>
      <c r="J1446" s="43">
        <f>IF(D1446="","",IFERROR(INDEX(Listas!$C$2:$C$18,MATCH(D1446,Listas!$A$2:$A$18,0))&amp;"",""))</f>
        <v/>
      </c>
      <c r="K1446" s="8" t="n"/>
      <c r="L1446" s="1" t="n"/>
    </row>
    <row r="1447">
      <c r="A1447" s="5" t="n"/>
      <c r="B1447" s="32"/>
      <c r="C1447" s="33"/>
      <c r="D1447" s="33"/>
      <c r="E1447" s="34"/>
      <c r="F1447" s="35"/>
      <c r="G1447" s="36">
        <f>IF(B1447="","",MONTH(B1447))</f>
        <v/>
      </c>
      <c r="H1447" s="36">
        <f>IF(B1447="","",YEAR(B1447))</f>
        <v/>
      </c>
      <c r="I1447" s="37">
        <f>IF(D1447="","",IFERROR(INDEX(Listas!$B$2:$B$18,MATCH(D1447,Listas!$A$2:$A$18,0)),"Revisar"))</f>
        <v/>
      </c>
      <c r="J1447" s="37">
        <f>IF(D1447="","",IFERROR(INDEX(Listas!$C$2:$C$18,MATCH(D1447,Listas!$A$2:$A$18,0))&amp;"",""))</f>
        <v/>
      </c>
      <c r="K1447" s="8" t="n"/>
      <c r="L1447" s="1" t="n"/>
    </row>
    <row r="1448">
      <c r="A1448" s="5" t="n"/>
      <c r="B1448" s="38"/>
      <c r="C1448" s="39"/>
      <c r="D1448" s="39"/>
      <c r="E1448" s="40"/>
      <c r="F1448" s="41"/>
      <c r="G1448" s="42">
        <f>IF(B1448="","",MONTH(B1448))</f>
        <v/>
      </c>
      <c r="H1448" s="42">
        <f>IF(B1448="","",YEAR(B1448))</f>
        <v/>
      </c>
      <c r="I1448" s="43">
        <f>IF(D1448="","",IFERROR(INDEX(Listas!$B$2:$B$18,MATCH(D1448,Listas!$A$2:$A$18,0)),"Revisar"))</f>
        <v/>
      </c>
      <c r="J1448" s="43">
        <f>IF(D1448="","",IFERROR(INDEX(Listas!$C$2:$C$18,MATCH(D1448,Listas!$A$2:$A$18,0))&amp;"",""))</f>
        <v/>
      </c>
      <c r="K1448" s="8" t="n"/>
      <c r="L1448" s="1" t="n"/>
    </row>
    <row r="1449">
      <c r="A1449" s="5" t="n"/>
      <c r="B1449" s="32"/>
      <c r="C1449" s="33"/>
      <c r="D1449" s="33"/>
      <c r="E1449" s="34"/>
      <c r="F1449" s="35"/>
      <c r="G1449" s="36">
        <f>IF(B1449="","",MONTH(B1449))</f>
        <v/>
      </c>
      <c r="H1449" s="36">
        <f>IF(B1449="","",YEAR(B1449))</f>
        <v/>
      </c>
      <c r="I1449" s="37">
        <f>IF(D1449="","",IFERROR(INDEX(Listas!$B$2:$B$18,MATCH(D1449,Listas!$A$2:$A$18,0)),"Revisar"))</f>
        <v/>
      </c>
      <c r="J1449" s="37">
        <f>IF(D1449="","",IFERROR(INDEX(Listas!$C$2:$C$18,MATCH(D1449,Listas!$A$2:$A$18,0))&amp;"",""))</f>
        <v/>
      </c>
      <c r="K1449" s="8" t="n"/>
      <c r="L1449" s="1" t="n"/>
    </row>
    <row r="1450">
      <c r="A1450" s="5" t="n"/>
      <c r="B1450" s="38"/>
      <c r="C1450" s="39"/>
      <c r="D1450" s="39"/>
      <c r="E1450" s="40"/>
      <c r="F1450" s="41"/>
      <c r="G1450" s="42">
        <f>IF(B1450="","",MONTH(B1450))</f>
        <v/>
      </c>
      <c r="H1450" s="42">
        <f>IF(B1450="","",YEAR(B1450))</f>
        <v/>
      </c>
      <c r="I1450" s="43">
        <f>IF(D1450="","",IFERROR(INDEX(Listas!$B$2:$B$18,MATCH(D1450,Listas!$A$2:$A$18,0)),"Revisar"))</f>
        <v/>
      </c>
      <c r="J1450" s="43">
        <f>IF(D1450="","",IFERROR(INDEX(Listas!$C$2:$C$18,MATCH(D1450,Listas!$A$2:$A$18,0))&amp;"",""))</f>
        <v/>
      </c>
      <c r="K1450" s="8" t="n"/>
      <c r="L1450" s="1" t="n"/>
    </row>
    <row r="1451">
      <c r="A1451" s="5" t="n"/>
      <c r="B1451" s="32"/>
      <c r="C1451" s="33"/>
      <c r="D1451" s="33"/>
      <c r="E1451" s="34"/>
      <c r="F1451" s="35"/>
      <c r="G1451" s="36">
        <f>IF(B1451="","",MONTH(B1451))</f>
        <v/>
      </c>
      <c r="H1451" s="36">
        <f>IF(B1451="","",YEAR(B1451))</f>
        <v/>
      </c>
      <c r="I1451" s="37">
        <f>IF(D1451="","",IFERROR(INDEX(Listas!$B$2:$B$18,MATCH(D1451,Listas!$A$2:$A$18,0)),"Revisar"))</f>
        <v/>
      </c>
      <c r="J1451" s="37">
        <f>IF(D1451="","",IFERROR(INDEX(Listas!$C$2:$C$18,MATCH(D1451,Listas!$A$2:$A$18,0))&amp;"",""))</f>
        <v/>
      </c>
      <c r="K1451" s="8" t="n"/>
      <c r="L1451" s="1" t="n"/>
    </row>
    <row r="1452">
      <c r="A1452" s="5" t="n"/>
      <c r="B1452" s="38"/>
      <c r="C1452" s="39"/>
      <c r="D1452" s="39"/>
      <c r="E1452" s="40"/>
      <c r="F1452" s="41"/>
      <c r="G1452" s="42">
        <f>IF(B1452="","",MONTH(B1452))</f>
        <v/>
      </c>
      <c r="H1452" s="42">
        <f>IF(B1452="","",YEAR(B1452))</f>
        <v/>
      </c>
      <c r="I1452" s="43">
        <f>IF(D1452="","",IFERROR(INDEX(Listas!$B$2:$B$18,MATCH(D1452,Listas!$A$2:$A$18,0)),"Revisar"))</f>
        <v/>
      </c>
      <c r="J1452" s="43">
        <f>IF(D1452="","",IFERROR(INDEX(Listas!$C$2:$C$18,MATCH(D1452,Listas!$A$2:$A$18,0))&amp;"",""))</f>
        <v/>
      </c>
      <c r="K1452" s="8" t="n"/>
      <c r="L1452" s="1" t="n"/>
    </row>
    <row r="1453">
      <c r="A1453" s="5" t="n"/>
      <c r="B1453" s="32"/>
      <c r="C1453" s="33"/>
      <c r="D1453" s="33"/>
      <c r="E1453" s="34"/>
      <c r="F1453" s="35"/>
      <c r="G1453" s="36">
        <f>IF(B1453="","",MONTH(B1453))</f>
        <v/>
      </c>
      <c r="H1453" s="36">
        <f>IF(B1453="","",YEAR(B1453))</f>
        <v/>
      </c>
      <c r="I1453" s="37">
        <f>IF(D1453="","",IFERROR(INDEX(Listas!$B$2:$B$18,MATCH(D1453,Listas!$A$2:$A$18,0)),"Revisar"))</f>
        <v/>
      </c>
      <c r="J1453" s="37">
        <f>IF(D1453="","",IFERROR(INDEX(Listas!$C$2:$C$18,MATCH(D1453,Listas!$A$2:$A$18,0))&amp;"",""))</f>
        <v/>
      </c>
      <c r="K1453" s="8" t="n"/>
      <c r="L1453" s="1" t="n"/>
    </row>
    <row r="1454">
      <c r="A1454" s="5" t="n"/>
      <c r="B1454" s="38"/>
      <c r="C1454" s="39"/>
      <c r="D1454" s="39"/>
      <c r="E1454" s="40"/>
      <c r="F1454" s="41"/>
      <c r="G1454" s="42">
        <f>IF(B1454="","",MONTH(B1454))</f>
        <v/>
      </c>
      <c r="H1454" s="42">
        <f>IF(B1454="","",YEAR(B1454))</f>
        <v/>
      </c>
      <c r="I1454" s="43">
        <f>IF(D1454="","",IFERROR(INDEX(Listas!$B$2:$B$18,MATCH(D1454,Listas!$A$2:$A$18,0)),"Revisar"))</f>
        <v/>
      </c>
      <c r="J1454" s="43">
        <f>IF(D1454="","",IFERROR(INDEX(Listas!$C$2:$C$18,MATCH(D1454,Listas!$A$2:$A$18,0))&amp;"",""))</f>
        <v/>
      </c>
      <c r="K1454" s="8" t="n"/>
      <c r="L1454" s="1" t="n"/>
    </row>
    <row r="1455">
      <c r="A1455" s="5" t="n"/>
      <c r="B1455" s="32"/>
      <c r="C1455" s="33"/>
      <c r="D1455" s="33"/>
      <c r="E1455" s="34"/>
      <c r="F1455" s="35"/>
      <c r="G1455" s="36">
        <f>IF(B1455="","",MONTH(B1455))</f>
        <v/>
      </c>
      <c r="H1455" s="36">
        <f>IF(B1455="","",YEAR(B1455))</f>
        <v/>
      </c>
      <c r="I1455" s="37">
        <f>IF(D1455="","",IFERROR(INDEX(Listas!$B$2:$B$18,MATCH(D1455,Listas!$A$2:$A$18,0)),"Revisar"))</f>
        <v/>
      </c>
      <c r="J1455" s="37">
        <f>IF(D1455="","",IFERROR(INDEX(Listas!$C$2:$C$18,MATCH(D1455,Listas!$A$2:$A$18,0))&amp;"",""))</f>
        <v/>
      </c>
      <c r="K1455" s="8" t="n"/>
      <c r="L1455" s="1" t="n"/>
    </row>
    <row r="1456">
      <c r="A1456" s="5" t="n"/>
      <c r="B1456" s="38"/>
      <c r="C1456" s="39"/>
      <c r="D1456" s="39"/>
      <c r="E1456" s="40"/>
      <c r="F1456" s="41"/>
      <c r="G1456" s="42">
        <f>IF(B1456="","",MONTH(B1456))</f>
        <v/>
      </c>
      <c r="H1456" s="42">
        <f>IF(B1456="","",YEAR(B1456))</f>
        <v/>
      </c>
      <c r="I1456" s="43">
        <f>IF(D1456="","",IFERROR(INDEX(Listas!$B$2:$B$18,MATCH(D1456,Listas!$A$2:$A$18,0)),"Revisar"))</f>
        <v/>
      </c>
      <c r="J1456" s="43">
        <f>IF(D1456="","",IFERROR(INDEX(Listas!$C$2:$C$18,MATCH(D1456,Listas!$A$2:$A$18,0))&amp;"",""))</f>
        <v/>
      </c>
      <c r="K1456" s="8" t="n"/>
      <c r="L1456" s="1" t="n"/>
    </row>
    <row r="1457">
      <c r="A1457" s="5" t="n"/>
      <c r="B1457" s="32"/>
      <c r="C1457" s="33"/>
      <c r="D1457" s="33"/>
      <c r="E1457" s="34"/>
      <c r="F1457" s="35"/>
      <c r="G1457" s="36">
        <f>IF(B1457="","",MONTH(B1457))</f>
        <v/>
      </c>
      <c r="H1457" s="36">
        <f>IF(B1457="","",YEAR(B1457))</f>
        <v/>
      </c>
      <c r="I1457" s="37">
        <f>IF(D1457="","",IFERROR(INDEX(Listas!$B$2:$B$18,MATCH(D1457,Listas!$A$2:$A$18,0)),"Revisar"))</f>
        <v/>
      </c>
      <c r="J1457" s="37">
        <f>IF(D1457="","",IFERROR(INDEX(Listas!$C$2:$C$18,MATCH(D1457,Listas!$A$2:$A$18,0))&amp;"",""))</f>
        <v/>
      </c>
      <c r="K1457" s="8" t="n"/>
      <c r="L1457" s="1" t="n"/>
    </row>
    <row r="1458">
      <c r="A1458" s="5" t="n"/>
      <c r="B1458" s="38"/>
      <c r="C1458" s="39"/>
      <c r="D1458" s="39"/>
      <c r="E1458" s="40"/>
      <c r="F1458" s="41"/>
      <c r="G1458" s="42">
        <f>IF(B1458="","",MONTH(B1458))</f>
        <v/>
      </c>
      <c r="H1458" s="42">
        <f>IF(B1458="","",YEAR(B1458))</f>
        <v/>
      </c>
      <c r="I1458" s="43">
        <f>IF(D1458="","",IFERROR(INDEX(Listas!$B$2:$B$18,MATCH(D1458,Listas!$A$2:$A$18,0)),"Revisar"))</f>
        <v/>
      </c>
      <c r="J1458" s="43">
        <f>IF(D1458="","",IFERROR(INDEX(Listas!$C$2:$C$18,MATCH(D1458,Listas!$A$2:$A$18,0))&amp;"",""))</f>
        <v/>
      </c>
      <c r="K1458" s="8" t="n"/>
      <c r="L1458" s="1" t="n"/>
    </row>
    <row r="1459">
      <c r="A1459" s="5" t="n"/>
      <c r="B1459" s="32"/>
      <c r="C1459" s="33"/>
      <c r="D1459" s="33"/>
      <c r="E1459" s="34"/>
      <c r="F1459" s="35"/>
      <c r="G1459" s="36">
        <f>IF(B1459="","",MONTH(B1459))</f>
        <v/>
      </c>
      <c r="H1459" s="36">
        <f>IF(B1459="","",YEAR(B1459))</f>
        <v/>
      </c>
      <c r="I1459" s="37">
        <f>IF(D1459="","",IFERROR(INDEX(Listas!$B$2:$B$18,MATCH(D1459,Listas!$A$2:$A$18,0)),"Revisar"))</f>
        <v/>
      </c>
      <c r="J1459" s="37">
        <f>IF(D1459="","",IFERROR(INDEX(Listas!$C$2:$C$18,MATCH(D1459,Listas!$A$2:$A$18,0))&amp;"",""))</f>
        <v/>
      </c>
      <c r="K1459" s="8" t="n"/>
      <c r="L1459" s="1" t="n"/>
    </row>
    <row r="1460">
      <c r="A1460" s="5" t="n"/>
      <c r="B1460" s="38"/>
      <c r="C1460" s="39"/>
      <c r="D1460" s="39"/>
      <c r="E1460" s="40"/>
      <c r="F1460" s="41"/>
      <c r="G1460" s="42">
        <f>IF(B1460="","",MONTH(B1460))</f>
        <v/>
      </c>
      <c r="H1460" s="42">
        <f>IF(B1460="","",YEAR(B1460))</f>
        <v/>
      </c>
      <c r="I1460" s="43">
        <f>IF(D1460="","",IFERROR(INDEX(Listas!$B$2:$B$18,MATCH(D1460,Listas!$A$2:$A$18,0)),"Revisar"))</f>
        <v/>
      </c>
      <c r="J1460" s="43">
        <f>IF(D1460="","",IFERROR(INDEX(Listas!$C$2:$C$18,MATCH(D1460,Listas!$A$2:$A$18,0))&amp;"",""))</f>
        <v/>
      </c>
      <c r="K1460" s="8" t="n"/>
      <c r="L1460" s="1" t="n"/>
    </row>
    <row r="1461">
      <c r="A1461" s="5" t="n"/>
      <c r="B1461" s="32"/>
      <c r="C1461" s="33"/>
      <c r="D1461" s="33"/>
      <c r="E1461" s="34"/>
      <c r="F1461" s="35"/>
      <c r="G1461" s="36">
        <f>IF(B1461="","",MONTH(B1461))</f>
        <v/>
      </c>
      <c r="H1461" s="36">
        <f>IF(B1461="","",YEAR(B1461))</f>
        <v/>
      </c>
      <c r="I1461" s="37">
        <f>IF(D1461="","",IFERROR(INDEX(Listas!$B$2:$B$18,MATCH(D1461,Listas!$A$2:$A$18,0)),"Revisar"))</f>
        <v/>
      </c>
      <c r="J1461" s="37">
        <f>IF(D1461="","",IFERROR(INDEX(Listas!$C$2:$C$18,MATCH(D1461,Listas!$A$2:$A$18,0))&amp;"",""))</f>
        <v/>
      </c>
      <c r="K1461" s="8" t="n"/>
      <c r="L1461" s="1" t="n"/>
    </row>
    <row r="1462">
      <c r="A1462" s="5" t="n"/>
      <c r="B1462" s="38"/>
      <c r="C1462" s="39"/>
      <c r="D1462" s="39"/>
      <c r="E1462" s="40"/>
      <c r="F1462" s="41"/>
      <c r="G1462" s="42">
        <f>IF(B1462="","",MONTH(B1462))</f>
        <v/>
      </c>
      <c r="H1462" s="42">
        <f>IF(B1462="","",YEAR(B1462))</f>
        <v/>
      </c>
      <c r="I1462" s="43">
        <f>IF(D1462="","",IFERROR(INDEX(Listas!$B$2:$B$18,MATCH(D1462,Listas!$A$2:$A$18,0)),"Revisar"))</f>
        <v/>
      </c>
      <c r="J1462" s="43">
        <f>IF(D1462="","",IFERROR(INDEX(Listas!$C$2:$C$18,MATCH(D1462,Listas!$A$2:$A$18,0))&amp;"",""))</f>
        <v/>
      </c>
      <c r="K1462" s="8" t="n"/>
      <c r="L1462" s="1" t="n"/>
    </row>
    <row r="1463">
      <c r="A1463" s="5" t="n"/>
      <c r="B1463" s="32"/>
      <c r="C1463" s="33"/>
      <c r="D1463" s="33"/>
      <c r="E1463" s="34"/>
      <c r="F1463" s="35"/>
      <c r="G1463" s="36">
        <f>IF(B1463="","",MONTH(B1463))</f>
        <v/>
      </c>
      <c r="H1463" s="36">
        <f>IF(B1463="","",YEAR(B1463))</f>
        <v/>
      </c>
      <c r="I1463" s="37">
        <f>IF(D1463="","",IFERROR(INDEX(Listas!$B$2:$B$18,MATCH(D1463,Listas!$A$2:$A$18,0)),"Revisar"))</f>
        <v/>
      </c>
      <c r="J1463" s="37">
        <f>IF(D1463="","",IFERROR(INDEX(Listas!$C$2:$C$18,MATCH(D1463,Listas!$A$2:$A$18,0))&amp;"",""))</f>
        <v/>
      </c>
      <c r="K1463" s="8" t="n"/>
      <c r="L1463" s="1" t="n"/>
    </row>
    <row r="1464">
      <c r="A1464" s="5" t="n"/>
      <c r="B1464" s="38"/>
      <c r="C1464" s="39"/>
      <c r="D1464" s="39"/>
      <c r="E1464" s="40"/>
      <c r="F1464" s="41"/>
      <c r="G1464" s="42">
        <f>IF(B1464="","",MONTH(B1464))</f>
        <v/>
      </c>
      <c r="H1464" s="42">
        <f>IF(B1464="","",YEAR(B1464))</f>
        <v/>
      </c>
      <c r="I1464" s="43">
        <f>IF(D1464="","",IFERROR(INDEX(Listas!$B$2:$B$18,MATCH(D1464,Listas!$A$2:$A$18,0)),"Revisar"))</f>
        <v/>
      </c>
      <c r="J1464" s="43">
        <f>IF(D1464="","",IFERROR(INDEX(Listas!$C$2:$C$18,MATCH(D1464,Listas!$A$2:$A$18,0))&amp;"",""))</f>
        <v/>
      </c>
      <c r="K1464" s="8" t="n"/>
      <c r="L1464" s="1" t="n"/>
    </row>
    <row r="1465">
      <c r="A1465" s="5" t="n"/>
      <c r="B1465" s="32"/>
      <c r="C1465" s="33"/>
      <c r="D1465" s="33"/>
      <c r="E1465" s="34"/>
      <c r="F1465" s="35"/>
      <c r="G1465" s="36">
        <f>IF(B1465="","",MONTH(B1465))</f>
        <v/>
      </c>
      <c r="H1465" s="36">
        <f>IF(B1465="","",YEAR(B1465))</f>
        <v/>
      </c>
      <c r="I1465" s="37">
        <f>IF(D1465="","",IFERROR(INDEX(Listas!$B$2:$B$18,MATCH(D1465,Listas!$A$2:$A$18,0)),"Revisar"))</f>
        <v/>
      </c>
      <c r="J1465" s="37">
        <f>IF(D1465="","",IFERROR(INDEX(Listas!$C$2:$C$18,MATCH(D1465,Listas!$A$2:$A$18,0))&amp;"",""))</f>
        <v/>
      </c>
      <c r="K1465" s="8" t="n"/>
      <c r="L1465" s="1" t="n"/>
    </row>
    <row r="1466">
      <c r="A1466" s="5" t="n"/>
      <c r="B1466" s="38"/>
      <c r="C1466" s="39"/>
      <c r="D1466" s="39"/>
      <c r="E1466" s="40"/>
      <c r="F1466" s="41"/>
      <c r="G1466" s="42">
        <f>IF(B1466="","",MONTH(B1466))</f>
        <v/>
      </c>
      <c r="H1466" s="42">
        <f>IF(B1466="","",YEAR(B1466))</f>
        <v/>
      </c>
      <c r="I1466" s="43">
        <f>IF(D1466="","",IFERROR(INDEX(Listas!$B$2:$B$18,MATCH(D1466,Listas!$A$2:$A$18,0)),"Revisar"))</f>
        <v/>
      </c>
      <c r="J1466" s="43">
        <f>IF(D1466="","",IFERROR(INDEX(Listas!$C$2:$C$18,MATCH(D1466,Listas!$A$2:$A$18,0))&amp;"",""))</f>
        <v/>
      </c>
      <c r="K1466" s="8" t="n"/>
      <c r="L1466" s="1" t="n"/>
    </row>
    <row r="1467">
      <c r="A1467" s="5" t="n"/>
      <c r="B1467" s="32"/>
      <c r="C1467" s="33"/>
      <c r="D1467" s="33"/>
      <c r="E1467" s="34"/>
      <c r="F1467" s="35"/>
      <c r="G1467" s="36">
        <f>IF(B1467="","",MONTH(B1467))</f>
        <v/>
      </c>
      <c r="H1467" s="36">
        <f>IF(B1467="","",YEAR(B1467))</f>
        <v/>
      </c>
      <c r="I1467" s="37">
        <f>IF(D1467="","",IFERROR(INDEX(Listas!$B$2:$B$18,MATCH(D1467,Listas!$A$2:$A$18,0)),"Revisar"))</f>
        <v/>
      </c>
      <c r="J1467" s="37">
        <f>IF(D1467="","",IFERROR(INDEX(Listas!$C$2:$C$18,MATCH(D1467,Listas!$A$2:$A$18,0))&amp;"",""))</f>
        <v/>
      </c>
      <c r="K1467" s="8" t="n"/>
      <c r="L1467" s="1" t="n"/>
    </row>
    <row r="1468">
      <c r="A1468" s="5" t="n"/>
      <c r="B1468" s="38"/>
      <c r="C1468" s="39"/>
      <c r="D1468" s="39"/>
      <c r="E1468" s="40"/>
      <c r="F1468" s="41"/>
      <c r="G1468" s="42">
        <f>IF(B1468="","",MONTH(B1468))</f>
        <v/>
      </c>
      <c r="H1468" s="42">
        <f>IF(B1468="","",YEAR(B1468))</f>
        <v/>
      </c>
      <c r="I1468" s="43">
        <f>IF(D1468="","",IFERROR(INDEX(Listas!$B$2:$B$18,MATCH(D1468,Listas!$A$2:$A$18,0)),"Revisar"))</f>
        <v/>
      </c>
      <c r="J1468" s="43">
        <f>IF(D1468="","",IFERROR(INDEX(Listas!$C$2:$C$18,MATCH(D1468,Listas!$A$2:$A$18,0))&amp;"",""))</f>
        <v/>
      </c>
      <c r="K1468" s="8" t="n"/>
      <c r="L1468" s="1" t="n"/>
    </row>
    <row r="1469">
      <c r="A1469" s="5" t="n"/>
      <c r="B1469" s="32"/>
      <c r="C1469" s="33"/>
      <c r="D1469" s="33"/>
      <c r="E1469" s="34"/>
      <c r="F1469" s="35"/>
      <c r="G1469" s="36">
        <f>IF(B1469="","",MONTH(B1469))</f>
        <v/>
      </c>
      <c r="H1469" s="36">
        <f>IF(B1469="","",YEAR(B1469))</f>
        <v/>
      </c>
      <c r="I1469" s="37">
        <f>IF(D1469="","",IFERROR(INDEX(Listas!$B$2:$B$18,MATCH(D1469,Listas!$A$2:$A$18,0)),"Revisar"))</f>
        <v/>
      </c>
      <c r="J1469" s="37">
        <f>IF(D1469="","",IFERROR(INDEX(Listas!$C$2:$C$18,MATCH(D1469,Listas!$A$2:$A$18,0))&amp;"",""))</f>
        <v/>
      </c>
      <c r="K1469" s="8" t="n"/>
      <c r="L1469" s="1" t="n"/>
    </row>
    <row r="1470">
      <c r="A1470" s="5" t="n"/>
      <c r="B1470" s="38"/>
      <c r="C1470" s="39"/>
      <c r="D1470" s="39"/>
      <c r="E1470" s="40"/>
      <c r="F1470" s="41"/>
      <c r="G1470" s="42">
        <f>IF(B1470="","",MONTH(B1470))</f>
        <v/>
      </c>
      <c r="H1470" s="42">
        <f>IF(B1470="","",YEAR(B1470))</f>
        <v/>
      </c>
      <c r="I1470" s="43">
        <f>IF(D1470="","",IFERROR(INDEX(Listas!$B$2:$B$18,MATCH(D1470,Listas!$A$2:$A$18,0)),"Revisar"))</f>
        <v/>
      </c>
      <c r="J1470" s="43">
        <f>IF(D1470="","",IFERROR(INDEX(Listas!$C$2:$C$18,MATCH(D1470,Listas!$A$2:$A$18,0))&amp;"",""))</f>
        <v/>
      </c>
      <c r="K1470" s="8" t="n"/>
      <c r="L1470" s="1" t="n"/>
    </row>
    <row r="1471">
      <c r="A1471" s="5" t="n"/>
      <c r="B1471" s="32"/>
      <c r="C1471" s="33"/>
      <c r="D1471" s="33"/>
      <c r="E1471" s="34"/>
      <c r="F1471" s="35"/>
      <c r="G1471" s="36">
        <f>IF(B1471="","",MONTH(B1471))</f>
        <v/>
      </c>
      <c r="H1471" s="36">
        <f>IF(B1471="","",YEAR(B1471))</f>
        <v/>
      </c>
      <c r="I1471" s="37">
        <f>IF(D1471="","",IFERROR(INDEX(Listas!$B$2:$B$18,MATCH(D1471,Listas!$A$2:$A$18,0)),"Revisar"))</f>
        <v/>
      </c>
      <c r="J1471" s="37">
        <f>IF(D1471="","",IFERROR(INDEX(Listas!$C$2:$C$18,MATCH(D1471,Listas!$A$2:$A$18,0))&amp;"",""))</f>
        <v/>
      </c>
      <c r="K1471" s="8" t="n"/>
      <c r="L1471" s="1" t="n"/>
    </row>
    <row r="1472">
      <c r="A1472" s="5" t="n"/>
      <c r="B1472" s="38"/>
      <c r="C1472" s="39"/>
      <c r="D1472" s="39"/>
      <c r="E1472" s="40"/>
      <c r="F1472" s="41"/>
      <c r="G1472" s="42">
        <f>IF(B1472="","",MONTH(B1472))</f>
        <v/>
      </c>
      <c r="H1472" s="42">
        <f>IF(B1472="","",YEAR(B1472))</f>
        <v/>
      </c>
      <c r="I1472" s="43">
        <f>IF(D1472="","",IFERROR(INDEX(Listas!$B$2:$B$18,MATCH(D1472,Listas!$A$2:$A$18,0)),"Revisar"))</f>
        <v/>
      </c>
      <c r="J1472" s="43">
        <f>IF(D1472="","",IFERROR(INDEX(Listas!$C$2:$C$18,MATCH(D1472,Listas!$A$2:$A$18,0))&amp;"",""))</f>
        <v/>
      </c>
      <c r="K1472" s="8" t="n"/>
      <c r="L1472" s="1" t="n"/>
    </row>
    <row r="1473">
      <c r="A1473" s="5" t="n"/>
      <c r="B1473" s="32"/>
      <c r="C1473" s="33"/>
      <c r="D1473" s="33"/>
      <c r="E1473" s="34"/>
      <c r="F1473" s="35"/>
      <c r="G1473" s="36">
        <f>IF(B1473="","",MONTH(B1473))</f>
        <v/>
      </c>
      <c r="H1473" s="36">
        <f>IF(B1473="","",YEAR(B1473))</f>
        <v/>
      </c>
      <c r="I1473" s="37">
        <f>IF(D1473="","",IFERROR(INDEX(Listas!$B$2:$B$18,MATCH(D1473,Listas!$A$2:$A$18,0)),"Revisar"))</f>
        <v/>
      </c>
      <c r="J1473" s="37">
        <f>IF(D1473="","",IFERROR(INDEX(Listas!$C$2:$C$18,MATCH(D1473,Listas!$A$2:$A$18,0))&amp;"",""))</f>
        <v/>
      </c>
      <c r="K1473" s="8" t="n"/>
      <c r="L1473" s="1" t="n"/>
    </row>
    <row r="1474">
      <c r="A1474" s="5" t="n"/>
      <c r="B1474" s="38"/>
      <c r="C1474" s="39"/>
      <c r="D1474" s="39"/>
      <c r="E1474" s="40"/>
      <c r="F1474" s="41"/>
      <c r="G1474" s="42">
        <f>IF(B1474="","",MONTH(B1474))</f>
        <v/>
      </c>
      <c r="H1474" s="42">
        <f>IF(B1474="","",YEAR(B1474))</f>
        <v/>
      </c>
      <c r="I1474" s="43">
        <f>IF(D1474="","",IFERROR(INDEX(Listas!$B$2:$B$18,MATCH(D1474,Listas!$A$2:$A$18,0)),"Revisar"))</f>
        <v/>
      </c>
      <c r="J1474" s="43">
        <f>IF(D1474="","",IFERROR(INDEX(Listas!$C$2:$C$18,MATCH(D1474,Listas!$A$2:$A$18,0))&amp;"",""))</f>
        <v/>
      </c>
      <c r="K1474" s="8" t="n"/>
      <c r="L1474" s="1" t="n"/>
    </row>
    <row r="1475">
      <c r="A1475" s="5" t="n"/>
      <c r="B1475" s="32"/>
      <c r="C1475" s="33"/>
      <c r="D1475" s="33"/>
      <c r="E1475" s="34"/>
      <c r="F1475" s="35"/>
      <c r="G1475" s="36">
        <f>IF(B1475="","",MONTH(B1475))</f>
        <v/>
      </c>
      <c r="H1475" s="36">
        <f>IF(B1475="","",YEAR(B1475))</f>
        <v/>
      </c>
      <c r="I1475" s="37">
        <f>IF(D1475="","",IFERROR(INDEX(Listas!$B$2:$B$18,MATCH(D1475,Listas!$A$2:$A$18,0)),"Revisar"))</f>
        <v/>
      </c>
      <c r="J1475" s="37">
        <f>IF(D1475="","",IFERROR(INDEX(Listas!$C$2:$C$18,MATCH(D1475,Listas!$A$2:$A$18,0))&amp;"",""))</f>
        <v/>
      </c>
      <c r="K1475" s="8" t="n"/>
      <c r="L1475" s="1" t="n"/>
    </row>
    <row r="1476">
      <c r="A1476" s="5" t="n"/>
      <c r="B1476" s="38"/>
      <c r="C1476" s="39"/>
      <c r="D1476" s="39"/>
      <c r="E1476" s="40"/>
      <c r="F1476" s="41"/>
      <c r="G1476" s="42">
        <f>IF(B1476="","",MONTH(B1476))</f>
        <v/>
      </c>
      <c r="H1476" s="42">
        <f>IF(B1476="","",YEAR(B1476))</f>
        <v/>
      </c>
      <c r="I1476" s="43">
        <f>IF(D1476="","",IFERROR(INDEX(Listas!$B$2:$B$18,MATCH(D1476,Listas!$A$2:$A$18,0)),"Revisar"))</f>
        <v/>
      </c>
      <c r="J1476" s="43">
        <f>IF(D1476="","",IFERROR(INDEX(Listas!$C$2:$C$18,MATCH(D1476,Listas!$A$2:$A$18,0))&amp;"",""))</f>
        <v/>
      </c>
      <c r="K1476" s="8" t="n"/>
      <c r="L1476" s="1" t="n"/>
    </row>
    <row r="1477">
      <c r="A1477" s="5" t="n"/>
      <c r="B1477" s="32"/>
      <c r="C1477" s="33"/>
      <c r="D1477" s="33"/>
      <c r="E1477" s="34"/>
      <c r="F1477" s="35"/>
      <c r="G1477" s="36">
        <f>IF(B1477="","",MONTH(B1477))</f>
        <v/>
      </c>
      <c r="H1477" s="36">
        <f>IF(B1477="","",YEAR(B1477))</f>
        <v/>
      </c>
      <c r="I1477" s="37">
        <f>IF(D1477="","",IFERROR(INDEX(Listas!$B$2:$B$18,MATCH(D1477,Listas!$A$2:$A$18,0)),"Revisar"))</f>
        <v/>
      </c>
      <c r="J1477" s="37">
        <f>IF(D1477="","",IFERROR(INDEX(Listas!$C$2:$C$18,MATCH(D1477,Listas!$A$2:$A$18,0))&amp;"",""))</f>
        <v/>
      </c>
      <c r="K1477" s="8" t="n"/>
      <c r="L1477" s="1" t="n"/>
    </row>
    <row r="1478">
      <c r="A1478" s="5" t="n"/>
      <c r="B1478" s="38"/>
      <c r="C1478" s="39"/>
      <c r="D1478" s="39"/>
      <c r="E1478" s="40"/>
      <c r="F1478" s="41"/>
      <c r="G1478" s="42">
        <f>IF(B1478="","",MONTH(B1478))</f>
        <v/>
      </c>
      <c r="H1478" s="42">
        <f>IF(B1478="","",YEAR(B1478))</f>
        <v/>
      </c>
      <c r="I1478" s="43">
        <f>IF(D1478="","",IFERROR(INDEX(Listas!$B$2:$B$18,MATCH(D1478,Listas!$A$2:$A$18,0)),"Revisar"))</f>
        <v/>
      </c>
      <c r="J1478" s="43">
        <f>IF(D1478="","",IFERROR(INDEX(Listas!$C$2:$C$18,MATCH(D1478,Listas!$A$2:$A$18,0))&amp;"",""))</f>
        <v/>
      </c>
      <c r="K1478" s="8" t="n"/>
      <c r="L1478" s="1" t="n"/>
    </row>
    <row r="1479">
      <c r="A1479" s="5" t="n"/>
      <c r="B1479" s="32"/>
      <c r="C1479" s="33"/>
      <c r="D1479" s="33"/>
      <c r="E1479" s="34"/>
      <c r="F1479" s="35"/>
      <c r="G1479" s="36">
        <f>IF(B1479="","",MONTH(B1479))</f>
        <v/>
      </c>
      <c r="H1479" s="36">
        <f>IF(B1479="","",YEAR(B1479))</f>
        <v/>
      </c>
      <c r="I1479" s="37">
        <f>IF(D1479="","",IFERROR(INDEX(Listas!$B$2:$B$18,MATCH(D1479,Listas!$A$2:$A$18,0)),"Revisar"))</f>
        <v/>
      </c>
      <c r="J1479" s="37">
        <f>IF(D1479="","",IFERROR(INDEX(Listas!$C$2:$C$18,MATCH(D1479,Listas!$A$2:$A$18,0))&amp;"",""))</f>
        <v/>
      </c>
      <c r="K1479" s="8" t="n"/>
      <c r="L1479" s="1" t="n"/>
    </row>
    <row r="1480">
      <c r="A1480" s="5" t="n"/>
      <c r="B1480" s="38"/>
      <c r="C1480" s="39"/>
      <c r="D1480" s="39"/>
      <c r="E1480" s="40"/>
      <c r="F1480" s="41"/>
      <c r="G1480" s="42">
        <f>IF(B1480="","",MONTH(B1480))</f>
        <v/>
      </c>
      <c r="H1480" s="42">
        <f>IF(B1480="","",YEAR(B1480))</f>
        <v/>
      </c>
      <c r="I1480" s="43">
        <f>IF(D1480="","",IFERROR(INDEX(Listas!$B$2:$B$18,MATCH(D1480,Listas!$A$2:$A$18,0)),"Revisar"))</f>
        <v/>
      </c>
      <c r="J1480" s="43">
        <f>IF(D1480="","",IFERROR(INDEX(Listas!$C$2:$C$18,MATCH(D1480,Listas!$A$2:$A$18,0))&amp;"",""))</f>
        <v/>
      </c>
      <c r="K1480" s="8" t="n"/>
      <c r="L1480" s="1" t="n"/>
    </row>
    <row r="1481">
      <c r="A1481" s="5" t="n"/>
      <c r="B1481" s="32"/>
      <c r="C1481" s="33"/>
      <c r="D1481" s="33"/>
      <c r="E1481" s="34"/>
      <c r="F1481" s="35"/>
      <c r="G1481" s="36">
        <f>IF(B1481="","",MONTH(B1481))</f>
        <v/>
      </c>
      <c r="H1481" s="36">
        <f>IF(B1481="","",YEAR(B1481))</f>
        <v/>
      </c>
      <c r="I1481" s="37">
        <f>IF(D1481="","",IFERROR(INDEX(Listas!$B$2:$B$18,MATCH(D1481,Listas!$A$2:$A$18,0)),"Revisar"))</f>
        <v/>
      </c>
      <c r="J1481" s="37">
        <f>IF(D1481="","",IFERROR(INDEX(Listas!$C$2:$C$18,MATCH(D1481,Listas!$A$2:$A$18,0))&amp;"",""))</f>
        <v/>
      </c>
      <c r="K1481" s="8" t="n"/>
      <c r="L1481" s="1" t="n"/>
    </row>
    <row r="1482">
      <c r="A1482" s="5" t="n"/>
      <c r="B1482" s="38"/>
      <c r="C1482" s="39"/>
      <c r="D1482" s="39"/>
      <c r="E1482" s="40"/>
      <c r="F1482" s="41"/>
      <c r="G1482" s="42">
        <f>IF(B1482="","",MONTH(B1482))</f>
        <v/>
      </c>
      <c r="H1482" s="42">
        <f>IF(B1482="","",YEAR(B1482))</f>
        <v/>
      </c>
      <c r="I1482" s="43">
        <f>IF(D1482="","",IFERROR(INDEX(Listas!$B$2:$B$18,MATCH(D1482,Listas!$A$2:$A$18,0)),"Revisar"))</f>
        <v/>
      </c>
      <c r="J1482" s="43">
        <f>IF(D1482="","",IFERROR(INDEX(Listas!$C$2:$C$18,MATCH(D1482,Listas!$A$2:$A$18,0))&amp;"",""))</f>
        <v/>
      </c>
      <c r="K1482" s="8" t="n"/>
      <c r="L1482" s="1" t="n"/>
    </row>
    <row r="1483">
      <c r="A1483" s="5" t="n"/>
      <c r="B1483" s="32"/>
      <c r="C1483" s="33"/>
      <c r="D1483" s="33"/>
      <c r="E1483" s="34"/>
      <c r="F1483" s="35"/>
      <c r="G1483" s="36">
        <f>IF(B1483="","",MONTH(B1483))</f>
        <v/>
      </c>
      <c r="H1483" s="36">
        <f>IF(B1483="","",YEAR(B1483))</f>
        <v/>
      </c>
      <c r="I1483" s="37">
        <f>IF(D1483="","",IFERROR(INDEX(Listas!$B$2:$B$18,MATCH(D1483,Listas!$A$2:$A$18,0)),"Revisar"))</f>
        <v/>
      </c>
      <c r="J1483" s="37">
        <f>IF(D1483="","",IFERROR(INDEX(Listas!$C$2:$C$18,MATCH(D1483,Listas!$A$2:$A$18,0))&amp;"",""))</f>
        <v/>
      </c>
      <c r="K1483" s="8" t="n"/>
      <c r="L1483" s="1" t="n"/>
    </row>
    <row r="1484">
      <c r="A1484" s="5" t="n"/>
      <c r="B1484" s="38"/>
      <c r="C1484" s="39"/>
      <c r="D1484" s="39"/>
      <c r="E1484" s="40"/>
      <c r="F1484" s="41"/>
      <c r="G1484" s="42">
        <f>IF(B1484="","",MONTH(B1484))</f>
        <v/>
      </c>
      <c r="H1484" s="42">
        <f>IF(B1484="","",YEAR(B1484))</f>
        <v/>
      </c>
      <c r="I1484" s="43">
        <f>IF(D1484="","",IFERROR(INDEX(Listas!$B$2:$B$18,MATCH(D1484,Listas!$A$2:$A$18,0)),"Revisar"))</f>
        <v/>
      </c>
      <c r="J1484" s="43">
        <f>IF(D1484="","",IFERROR(INDEX(Listas!$C$2:$C$18,MATCH(D1484,Listas!$A$2:$A$18,0))&amp;"",""))</f>
        <v/>
      </c>
      <c r="K1484" s="8" t="n"/>
      <c r="L1484" s="1" t="n"/>
    </row>
    <row r="1485">
      <c r="A1485" s="5" t="n"/>
      <c r="B1485" s="32"/>
      <c r="C1485" s="33"/>
      <c r="D1485" s="33"/>
      <c r="E1485" s="34"/>
      <c r="F1485" s="35"/>
      <c r="G1485" s="36">
        <f>IF(B1485="","",MONTH(B1485))</f>
        <v/>
      </c>
      <c r="H1485" s="36">
        <f>IF(B1485="","",YEAR(B1485))</f>
        <v/>
      </c>
      <c r="I1485" s="37">
        <f>IF(D1485="","",IFERROR(INDEX(Listas!$B$2:$B$18,MATCH(D1485,Listas!$A$2:$A$18,0)),"Revisar"))</f>
        <v/>
      </c>
      <c r="J1485" s="37">
        <f>IF(D1485="","",IFERROR(INDEX(Listas!$C$2:$C$18,MATCH(D1485,Listas!$A$2:$A$18,0))&amp;"",""))</f>
        <v/>
      </c>
      <c r="K1485" s="8" t="n"/>
      <c r="L1485" s="1" t="n"/>
    </row>
    <row r="1486">
      <c r="A1486" s="5" t="n"/>
      <c r="B1486" s="38"/>
      <c r="C1486" s="39"/>
      <c r="D1486" s="39"/>
      <c r="E1486" s="40"/>
      <c r="F1486" s="41"/>
      <c r="G1486" s="42">
        <f>IF(B1486="","",MONTH(B1486))</f>
        <v/>
      </c>
      <c r="H1486" s="42">
        <f>IF(B1486="","",YEAR(B1486))</f>
        <v/>
      </c>
      <c r="I1486" s="43">
        <f>IF(D1486="","",IFERROR(INDEX(Listas!$B$2:$B$18,MATCH(D1486,Listas!$A$2:$A$18,0)),"Revisar"))</f>
        <v/>
      </c>
      <c r="J1486" s="43">
        <f>IF(D1486="","",IFERROR(INDEX(Listas!$C$2:$C$18,MATCH(D1486,Listas!$A$2:$A$18,0))&amp;"",""))</f>
        <v/>
      </c>
      <c r="K1486" s="8" t="n"/>
      <c r="L1486" s="1" t="n"/>
    </row>
    <row r="1487">
      <c r="A1487" s="5" t="n"/>
      <c r="B1487" s="32"/>
      <c r="C1487" s="33"/>
      <c r="D1487" s="33"/>
      <c r="E1487" s="34"/>
      <c r="F1487" s="35"/>
      <c r="G1487" s="36">
        <f>IF(B1487="","",MONTH(B1487))</f>
        <v/>
      </c>
      <c r="H1487" s="36">
        <f>IF(B1487="","",YEAR(B1487))</f>
        <v/>
      </c>
      <c r="I1487" s="37">
        <f>IF(D1487="","",IFERROR(INDEX(Listas!$B$2:$B$18,MATCH(D1487,Listas!$A$2:$A$18,0)),"Revisar"))</f>
        <v/>
      </c>
      <c r="J1487" s="37">
        <f>IF(D1487="","",IFERROR(INDEX(Listas!$C$2:$C$18,MATCH(D1487,Listas!$A$2:$A$18,0))&amp;"",""))</f>
        <v/>
      </c>
      <c r="K1487" s="8" t="n"/>
      <c r="L1487" s="1" t="n"/>
    </row>
    <row r="1488">
      <c r="A1488" s="5" t="n"/>
      <c r="B1488" s="38"/>
      <c r="C1488" s="39"/>
      <c r="D1488" s="39"/>
      <c r="E1488" s="40"/>
      <c r="F1488" s="41"/>
      <c r="G1488" s="42">
        <f>IF(B1488="","",MONTH(B1488))</f>
        <v/>
      </c>
      <c r="H1488" s="42">
        <f>IF(B1488="","",YEAR(B1488))</f>
        <v/>
      </c>
      <c r="I1488" s="43">
        <f>IF(D1488="","",IFERROR(INDEX(Listas!$B$2:$B$18,MATCH(D1488,Listas!$A$2:$A$18,0)),"Revisar"))</f>
        <v/>
      </c>
      <c r="J1488" s="43">
        <f>IF(D1488="","",IFERROR(INDEX(Listas!$C$2:$C$18,MATCH(D1488,Listas!$A$2:$A$18,0))&amp;"",""))</f>
        <v/>
      </c>
      <c r="K1488" s="8" t="n"/>
      <c r="L1488" s="1" t="n"/>
    </row>
    <row r="1489">
      <c r="A1489" s="5" t="n"/>
      <c r="B1489" s="32"/>
      <c r="C1489" s="33"/>
      <c r="D1489" s="33"/>
      <c r="E1489" s="34"/>
      <c r="F1489" s="35"/>
      <c r="G1489" s="36">
        <f>IF(B1489="","",MONTH(B1489))</f>
        <v/>
      </c>
      <c r="H1489" s="36">
        <f>IF(B1489="","",YEAR(B1489))</f>
        <v/>
      </c>
      <c r="I1489" s="37">
        <f>IF(D1489="","",IFERROR(INDEX(Listas!$B$2:$B$18,MATCH(D1489,Listas!$A$2:$A$18,0)),"Revisar"))</f>
        <v/>
      </c>
      <c r="J1489" s="37">
        <f>IF(D1489="","",IFERROR(INDEX(Listas!$C$2:$C$18,MATCH(D1489,Listas!$A$2:$A$18,0))&amp;"",""))</f>
        <v/>
      </c>
      <c r="K1489" s="8" t="n"/>
      <c r="L1489" s="1" t="n"/>
    </row>
    <row r="1490">
      <c r="A1490" s="5" t="n"/>
      <c r="B1490" s="38"/>
      <c r="C1490" s="39"/>
      <c r="D1490" s="39"/>
      <c r="E1490" s="40"/>
      <c r="F1490" s="41"/>
      <c r="G1490" s="42">
        <f>IF(B1490="","",MONTH(B1490))</f>
        <v/>
      </c>
      <c r="H1490" s="42">
        <f>IF(B1490="","",YEAR(B1490))</f>
        <v/>
      </c>
      <c r="I1490" s="43">
        <f>IF(D1490="","",IFERROR(INDEX(Listas!$B$2:$B$18,MATCH(D1490,Listas!$A$2:$A$18,0)),"Revisar"))</f>
        <v/>
      </c>
      <c r="J1490" s="43">
        <f>IF(D1490="","",IFERROR(INDEX(Listas!$C$2:$C$18,MATCH(D1490,Listas!$A$2:$A$18,0))&amp;"",""))</f>
        <v/>
      </c>
      <c r="K1490" s="8" t="n"/>
      <c r="L1490" s="1" t="n"/>
    </row>
    <row r="1491">
      <c r="A1491" s="5" t="n"/>
      <c r="B1491" s="32"/>
      <c r="C1491" s="33"/>
      <c r="D1491" s="33"/>
      <c r="E1491" s="34"/>
      <c r="F1491" s="35"/>
      <c r="G1491" s="36">
        <f>IF(B1491="","",MONTH(B1491))</f>
        <v/>
      </c>
      <c r="H1491" s="36">
        <f>IF(B1491="","",YEAR(B1491))</f>
        <v/>
      </c>
      <c r="I1491" s="37">
        <f>IF(D1491="","",IFERROR(INDEX(Listas!$B$2:$B$18,MATCH(D1491,Listas!$A$2:$A$18,0)),"Revisar"))</f>
        <v/>
      </c>
      <c r="J1491" s="37">
        <f>IF(D1491="","",IFERROR(INDEX(Listas!$C$2:$C$18,MATCH(D1491,Listas!$A$2:$A$18,0))&amp;"",""))</f>
        <v/>
      </c>
      <c r="K1491" s="8" t="n"/>
      <c r="L1491" s="1" t="n"/>
    </row>
    <row r="1492">
      <c r="A1492" s="5" t="n"/>
      <c r="B1492" s="38"/>
      <c r="C1492" s="39"/>
      <c r="D1492" s="39"/>
      <c r="E1492" s="40"/>
      <c r="F1492" s="41"/>
      <c r="G1492" s="42">
        <f>IF(B1492="","",MONTH(B1492))</f>
        <v/>
      </c>
      <c r="H1492" s="42">
        <f>IF(B1492="","",YEAR(B1492))</f>
        <v/>
      </c>
      <c r="I1492" s="43">
        <f>IF(D1492="","",IFERROR(INDEX(Listas!$B$2:$B$18,MATCH(D1492,Listas!$A$2:$A$18,0)),"Revisar"))</f>
        <v/>
      </c>
      <c r="J1492" s="43">
        <f>IF(D1492="","",IFERROR(INDEX(Listas!$C$2:$C$18,MATCH(D1492,Listas!$A$2:$A$18,0))&amp;"",""))</f>
        <v/>
      </c>
      <c r="K1492" s="8" t="n"/>
      <c r="L1492" s="1" t="n"/>
    </row>
    <row r="1493">
      <c r="A1493" s="5" t="n"/>
      <c r="B1493" s="32"/>
      <c r="C1493" s="33"/>
      <c r="D1493" s="33"/>
      <c r="E1493" s="34"/>
      <c r="F1493" s="35"/>
      <c r="G1493" s="36">
        <f>IF(B1493="","",MONTH(B1493))</f>
        <v/>
      </c>
      <c r="H1493" s="36">
        <f>IF(B1493="","",YEAR(B1493))</f>
        <v/>
      </c>
      <c r="I1493" s="37">
        <f>IF(D1493="","",IFERROR(INDEX(Listas!$B$2:$B$18,MATCH(D1493,Listas!$A$2:$A$18,0)),"Revisar"))</f>
        <v/>
      </c>
      <c r="J1493" s="37">
        <f>IF(D1493="","",IFERROR(INDEX(Listas!$C$2:$C$18,MATCH(D1493,Listas!$A$2:$A$18,0))&amp;"",""))</f>
        <v/>
      </c>
      <c r="K1493" s="8" t="n"/>
      <c r="L1493" s="1" t="n"/>
    </row>
    <row r="1494">
      <c r="A1494" s="5" t="n"/>
      <c r="B1494" s="38"/>
      <c r="C1494" s="39"/>
      <c r="D1494" s="39"/>
      <c r="E1494" s="40"/>
      <c r="F1494" s="41"/>
      <c r="G1494" s="42">
        <f>IF(B1494="","",MONTH(B1494))</f>
        <v/>
      </c>
      <c r="H1494" s="42">
        <f>IF(B1494="","",YEAR(B1494))</f>
        <v/>
      </c>
      <c r="I1494" s="43">
        <f>IF(D1494="","",IFERROR(INDEX(Listas!$B$2:$B$18,MATCH(D1494,Listas!$A$2:$A$18,0)),"Revisar"))</f>
        <v/>
      </c>
      <c r="J1494" s="43">
        <f>IF(D1494="","",IFERROR(INDEX(Listas!$C$2:$C$18,MATCH(D1494,Listas!$A$2:$A$18,0))&amp;"",""))</f>
        <v/>
      </c>
      <c r="K1494" s="8" t="n"/>
      <c r="L1494" s="1" t="n"/>
    </row>
    <row r="1495">
      <c r="A1495" s="5" t="n"/>
      <c r="B1495" s="32"/>
      <c r="C1495" s="33"/>
      <c r="D1495" s="33"/>
      <c r="E1495" s="34"/>
      <c r="F1495" s="35"/>
      <c r="G1495" s="36">
        <f>IF(B1495="","",MONTH(B1495))</f>
        <v/>
      </c>
      <c r="H1495" s="36">
        <f>IF(B1495="","",YEAR(B1495))</f>
        <v/>
      </c>
      <c r="I1495" s="37">
        <f>IF(D1495="","",IFERROR(INDEX(Listas!$B$2:$B$18,MATCH(D1495,Listas!$A$2:$A$18,0)),"Revisar"))</f>
        <v/>
      </c>
      <c r="J1495" s="37">
        <f>IF(D1495="","",IFERROR(INDEX(Listas!$C$2:$C$18,MATCH(D1495,Listas!$A$2:$A$18,0))&amp;"",""))</f>
        <v/>
      </c>
      <c r="K1495" s="8" t="n"/>
      <c r="L1495" s="1" t="n"/>
    </row>
    <row r="1496">
      <c r="A1496" s="5" t="n"/>
      <c r="B1496" s="38"/>
      <c r="C1496" s="39"/>
      <c r="D1496" s="39"/>
      <c r="E1496" s="40"/>
      <c r="F1496" s="41"/>
      <c r="G1496" s="42">
        <f>IF(B1496="","",MONTH(B1496))</f>
        <v/>
      </c>
      <c r="H1496" s="42">
        <f>IF(B1496="","",YEAR(B1496))</f>
        <v/>
      </c>
      <c r="I1496" s="43">
        <f>IF(D1496="","",IFERROR(INDEX(Listas!$B$2:$B$18,MATCH(D1496,Listas!$A$2:$A$18,0)),"Revisar"))</f>
        <v/>
      </c>
      <c r="J1496" s="43">
        <f>IF(D1496="","",IFERROR(INDEX(Listas!$C$2:$C$18,MATCH(D1496,Listas!$A$2:$A$18,0))&amp;"",""))</f>
        <v/>
      </c>
      <c r="K1496" s="8" t="n"/>
      <c r="L1496" s="1" t="n"/>
    </row>
    <row r="1497">
      <c r="A1497" s="5" t="n"/>
      <c r="B1497" s="32"/>
      <c r="C1497" s="33"/>
      <c r="D1497" s="33"/>
      <c r="E1497" s="34"/>
      <c r="F1497" s="35"/>
      <c r="G1497" s="36">
        <f>IF(B1497="","",MONTH(B1497))</f>
        <v/>
      </c>
      <c r="H1497" s="36">
        <f>IF(B1497="","",YEAR(B1497))</f>
        <v/>
      </c>
      <c r="I1497" s="37">
        <f>IF(D1497="","",IFERROR(INDEX(Listas!$B$2:$B$18,MATCH(D1497,Listas!$A$2:$A$18,0)),"Revisar"))</f>
        <v/>
      </c>
      <c r="J1497" s="37">
        <f>IF(D1497="","",IFERROR(INDEX(Listas!$C$2:$C$18,MATCH(D1497,Listas!$A$2:$A$18,0))&amp;"",""))</f>
        <v/>
      </c>
      <c r="K1497" s="8" t="n"/>
      <c r="L1497" s="1" t="n"/>
    </row>
    <row r="1498">
      <c r="A1498" s="5" t="n"/>
      <c r="B1498" s="38"/>
      <c r="C1498" s="39"/>
      <c r="D1498" s="39"/>
      <c r="E1498" s="40"/>
      <c r="F1498" s="41"/>
      <c r="G1498" s="42">
        <f>IF(B1498="","",MONTH(B1498))</f>
        <v/>
      </c>
      <c r="H1498" s="42">
        <f>IF(B1498="","",YEAR(B1498))</f>
        <v/>
      </c>
      <c r="I1498" s="43">
        <f>IF(D1498="","",IFERROR(INDEX(Listas!$B$2:$B$18,MATCH(D1498,Listas!$A$2:$A$18,0)),"Revisar"))</f>
        <v/>
      </c>
      <c r="J1498" s="43">
        <f>IF(D1498="","",IFERROR(INDEX(Listas!$C$2:$C$18,MATCH(D1498,Listas!$A$2:$A$18,0))&amp;"",""))</f>
        <v/>
      </c>
      <c r="K1498" s="8" t="n"/>
      <c r="L1498" s="1" t="n"/>
    </row>
    <row r="1499">
      <c r="A1499" s="5" t="n"/>
      <c r="B1499" s="32"/>
      <c r="C1499" s="33"/>
      <c r="D1499" s="33"/>
      <c r="E1499" s="34"/>
      <c r="F1499" s="35"/>
      <c r="G1499" s="36">
        <f>IF(B1499="","",MONTH(B1499))</f>
        <v/>
      </c>
      <c r="H1499" s="36">
        <f>IF(B1499="","",YEAR(B1499))</f>
        <v/>
      </c>
      <c r="I1499" s="37">
        <f>IF(D1499="","",IFERROR(INDEX(Listas!$B$2:$B$18,MATCH(D1499,Listas!$A$2:$A$18,0)),"Revisar"))</f>
        <v/>
      </c>
      <c r="J1499" s="37">
        <f>IF(D1499="","",IFERROR(INDEX(Listas!$C$2:$C$18,MATCH(D1499,Listas!$A$2:$A$18,0))&amp;"",""))</f>
        <v/>
      </c>
      <c r="K1499" s="8" t="n"/>
      <c r="L1499" s="1" t="n"/>
    </row>
    <row r="1500">
      <c r="A1500" s="5" t="n"/>
      <c r="B1500" s="38"/>
      <c r="C1500" s="39"/>
      <c r="D1500" s="39"/>
      <c r="E1500" s="40"/>
      <c r="F1500" s="41"/>
      <c r="G1500" s="42">
        <f>IF(B1500="","",MONTH(B1500))</f>
        <v/>
      </c>
      <c r="H1500" s="42">
        <f>IF(B1500="","",YEAR(B1500))</f>
        <v/>
      </c>
      <c r="I1500" s="43">
        <f>IF(D1500="","",IFERROR(INDEX(Listas!$B$2:$B$18,MATCH(D1500,Listas!$A$2:$A$18,0)),"Revisar"))</f>
        <v/>
      </c>
      <c r="J1500" s="43">
        <f>IF(D1500="","",IFERROR(INDEX(Listas!$C$2:$C$18,MATCH(D1500,Listas!$A$2:$A$18,0))&amp;"",""))</f>
        <v/>
      </c>
      <c r="K1500" s="8" t="n"/>
      <c r="L1500" s="1" t="n"/>
    </row>
    <row r="1501">
      <c r="A1501" s="5" t="n"/>
      <c r="B1501" s="32"/>
      <c r="C1501" s="33"/>
      <c r="D1501" s="33"/>
      <c r="E1501" s="34"/>
      <c r="F1501" s="35"/>
      <c r="G1501" s="36">
        <f>IF(B1501="","",MONTH(B1501))</f>
        <v/>
      </c>
      <c r="H1501" s="36">
        <f>IF(B1501="","",YEAR(B1501))</f>
        <v/>
      </c>
      <c r="I1501" s="37">
        <f>IF(D1501="","",IFERROR(INDEX(Listas!$B$2:$B$18,MATCH(D1501,Listas!$A$2:$A$18,0)),"Revisar"))</f>
        <v/>
      </c>
      <c r="J1501" s="37">
        <f>IF(D1501="","",IFERROR(INDEX(Listas!$C$2:$C$18,MATCH(D1501,Listas!$A$2:$A$18,0))&amp;"",""))</f>
        <v/>
      </c>
      <c r="K1501" s="8" t="n"/>
      <c r="L1501" s="1" t="n"/>
    </row>
    <row r="1502">
      <c r="A1502" s="5" t="n"/>
      <c r="B1502" s="38"/>
      <c r="C1502" s="39"/>
      <c r="D1502" s="39"/>
      <c r="E1502" s="40"/>
      <c r="F1502" s="41"/>
      <c r="G1502" s="42">
        <f>IF(B1502="","",MONTH(B1502))</f>
        <v/>
      </c>
      <c r="H1502" s="42">
        <f>IF(B1502="","",YEAR(B1502))</f>
        <v/>
      </c>
      <c r="I1502" s="43">
        <f>IF(D1502="","",IFERROR(INDEX(Listas!$B$2:$B$18,MATCH(D1502,Listas!$A$2:$A$18,0)),"Revisar"))</f>
        <v/>
      </c>
      <c r="J1502" s="43">
        <f>IF(D1502="","",IFERROR(INDEX(Listas!$C$2:$C$18,MATCH(D1502,Listas!$A$2:$A$18,0))&amp;"",""))</f>
        <v/>
      </c>
      <c r="K1502" s="8" t="n"/>
      <c r="L1502" s="1" t="n"/>
    </row>
    <row r="1503">
      <c r="A1503" s="5" t="n"/>
      <c r="B1503" s="32"/>
      <c r="C1503" s="33"/>
      <c r="D1503" s="33"/>
      <c r="E1503" s="34"/>
      <c r="F1503" s="35"/>
      <c r="G1503" s="36">
        <f>IF(B1503="","",MONTH(B1503))</f>
        <v/>
      </c>
      <c r="H1503" s="36">
        <f>IF(B1503="","",YEAR(B1503))</f>
        <v/>
      </c>
      <c r="I1503" s="37">
        <f>IF(D1503="","",IFERROR(INDEX(Listas!$B$2:$B$18,MATCH(D1503,Listas!$A$2:$A$18,0)),"Revisar"))</f>
        <v/>
      </c>
      <c r="J1503" s="37">
        <f>IF(D1503="","",IFERROR(INDEX(Listas!$C$2:$C$18,MATCH(D1503,Listas!$A$2:$A$18,0))&amp;"",""))</f>
        <v/>
      </c>
      <c r="K1503" s="8" t="n"/>
      <c r="L1503" s="1" t="n"/>
    </row>
    <row r="1504">
      <c r="A1504" s="5" t="n"/>
      <c r="B1504" s="38"/>
      <c r="C1504" s="39"/>
      <c r="D1504" s="39"/>
      <c r="E1504" s="40"/>
      <c r="F1504" s="41"/>
      <c r="G1504" s="42">
        <f>IF(B1504="","",MONTH(B1504))</f>
        <v/>
      </c>
      <c r="H1504" s="42">
        <f>IF(B1504="","",YEAR(B1504))</f>
        <v/>
      </c>
      <c r="I1504" s="43">
        <f>IF(D1504="","",IFERROR(INDEX(Listas!$B$2:$B$18,MATCH(D1504,Listas!$A$2:$A$18,0)),"Revisar"))</f>
        <v/>
      </c>
      <c r="J1504" s="43">
        <f>IF(D1504="","",IFERROR(INDEX(Listas!$C$2:$C$18,MATCH(D1504,Listas!$A$2:$A$18,0))&amp;"",""))</f>
        <v/>
      </c>
      <c r="K1504" s="8" t="n"/>
      <c r="L1504" s="1" t="n"/>
    </row>
    <row r="1505">
      <c r="A1505" s="5" t="n"/>
      <c r="B1505" s="32"/>
      <c r="C1505" s="33"/>
      <c r="D1505" s="33"/>
      <c r="E1505" s="34"/>
      <c r="F1505" s="35"/>
      <c r="G1505" s="36">
        <f>IF(B1505="","",MONTH(B1505))</f>
        <v/>
      </c>
      <c r="H1505" s="36">
        <f>IF(B1505="","",YEAR(B1505))</f>
        <v/>
      </c>
      <c r="I1505" s="37">
        <f>IF(D1505="","",IFERROR(INDEX(Listas!$B$2:$B$18,MATCH(D1505,Listas!$A$2:$A$18,0)),"Revisar"))</f>
        <v/>
      </c>
      <c r="J1505" s="37">
        <f>IF(D1505="","",IFERROR(INDEX(Listas!$C$2:$C$18,MATCH(D1505,Listas!$A$2:$A$18,0))&amp;"",""))</f>
        <v/>
      </c>
      <c r="K1505" s="8" t="n"/>
      <c r="L1505" s="1" t="n"/>
    </row>
    <row r="1506">
      <c r="A1506" s="5" t="n"/>
      <c r="B1506" s="38"/>
      <c r="C1506" s="39"/>
      <c r="D1506" s="39"/>
      <c r="E1506" s="40"/>
      <c r="F1506" s="41"/>
      <c r="G1506" s="42">
        <f>IF(B1506="","",MONTH(B1506))</f>
        <v/>
      </c>
      <c r="H1506" s="42">
        <f>IF(B1506="","",YEAR(B1506))</f>
        <v/>
      </c>
      <c r="I1506" s="43">
        <f>IF(D1506="","",IFERROR(INDEX(Listas!$B$2:$B$18,MATCH(D1506,Listas!$A$2:$A$18,0)),"Revisar"))</f>
        <v/>
      </c>
      <c r="J1506" s="43">
        <f>IF(D1506="","",IFERROR(INDEX(Listas!$C$2:$C$18,MATCH(D1506,Listas!$A$2:$A$18,0))&amp;"",""))</f>
        <v/>
      </c>
      <c r="K1506" s="8" t="n"/>
      <c r="L1506" s="1" t="n"/>
    </row>
    <row r="1507">
      <c r="A1507" s="5" t="n"/>
      <c r="B1507" s="32"/>
      <c r="C1507" s="33"/>
      <c r="D1507" s="33"/>
      <c r="E1507" s="34"/>
      <c r="F1507" s="35"/>
      <c r="G1507" s="36">
        <f>IF(B1507="","",MONTH(B1507))</f>
        <v/>
      </c>
      <c r="H1507" s="36">
        <f>IF(B1507="","",YEAR(B1507))</f>
        <v/>
      </c>
      <c r="I1507" s="37">
        <f>IF(D1507="","",IFERROR(INDEX(Listas!$B$2:$B$18,MATCH(D1507,Listas!$A$2:$A$18,0)),"Revisar"))</f>
        <v/>
      </c>
      <c r="J1507" s="37">
        <f>IF(D1507="","",IFERROR(INDEX(Listas!$C$2:$C$18,MATCH(D1507,Listas!$A$2:$A$18,0))&amp;"",""))</f>
        <v/>
      </c>
      <c r="K1507" s="8" t="n"/>
      <c r="L1507" s="1" t="n"/>
    </row>
    <row r="1508">
      <c r="A1508" s="5" t="n"/>
      <c r="B1508" s="38"/>
      <c r="C1508" s="39"/>
      <c r="D1508" s="39"/>
      <c r="E1508" s="40"/>
      <c r="F1508" s="41"/>
      <c r="G1508" s="42">
        <f>IF(B1508="","",MONTH(B1508))</f>
        <v/>
      </c>
      <c r="H1508" s="42">
        <f>IF(B1508="","",YEAR(B1508))</f>
        <v/>
      </c>
      <c r="I1508" s="43">
        <f>IF(D1508="","",IFERROR(INDEX(Listas!$B$2:$B$18,MATCH(D1508,Listas!$A$2:$A$18,0)),"Revisar"))</f>
        <v/>
      </c>
      <c r="J1508" s="43">
        <f>IF(D1508="","",IFERROR(INDEX(Listas!$C$2:$C$18,MATCH(D1508,Listas!$A$2:$A$18,0))&amp;"",""))</f>
        <v/>
      </c>
      <c r="K1508" s="8" t="n"/>
      <c r="L1508" s="1" t="n"/>
    </row>
    <row r="1509">
      <c r="A1509" s="22" t="n"/>
      <c r="B1509" s="23" t="n"/>
      <c r="C1509" s="23" t="n"/>
      <c r="D1509" s="23" t="n"/>
      <c r="E1509" s="23" t="n"/>
      <c r="F1509" s="23" t="n"/>
      <c r="G1509" s="23" t="n"/>
      <c r="H1509" s="23" t="n"/>
      <c r="I1509" s="23" t="n"/>
      <c r="J1509" s="23" t="n"/>
      <c r="K1509" s="24" t="n"/>
      <c r="L1509" s="1" t="n"/>
    </row>
    <row r="1510">
      <c r="A1510" s="1" t="n"/>
      <c r="B1510" s="1" t="n"/>
      <c r="C1510" s="1" t="n"/>
      <c r="D1510" s="1" t="n"/>
      <c r="E1510" s="1" t="n"/>
      <c r="F1510" s="1" t="n"/>
      <c r="G1510" s="1" t="n"/>
      <c r="H1510" s="1" t="n"/>
      <c r="I1510" s="1" t="n"/>
      <c r="J1510" s="1" t="n"/>
      <c r="K1510" s="1" t="n"/>
      <c r="L1510" s="1" t="n"/>
    </row>
    <row r="1511">
      <c r="A1511" s="1" t="n"/>
      <c r="B1511" s="1" t="n"/>
      <c r="C1511" s="1" t="n"/>
      <c r="D1511" s="1" t="n"/>
      <c r="E1511" s="1" t="n"/>
      <c r="F1511" s="1" t="n"/>
      <c r="G1511" s="1" t="n"/>
      <c r="H1511" s="1" t="n"/>
      <c r="I1511" s="1" t="n"/>
      <c r="J1511" s="1" t="n"/>
      <c r="K1511" s="1" t="n"/>
      <c r="L1511" s="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autoFilter ref="B8:J1508"/>
  <mergeCells count="1">
    <mergeCell ref="B7:J7"/>
  </mergeCells>
  <conditionalFormatting sqref="E9:E1508">
    <cfRule type="expression" priority="1" dxfId="0">
      <formula>AND($I9="Receita",$E9="")</formula>
    </cfRule>
  </conditionalFormatting>
  <conditionalFormatting sqref="I9:I1508">
    <cfRule type="expression" priority="2" dxfId="1">
      <formula>$I9="Receita"</formula>
    </cfRule>
  </conditionalFormatting>
  <dataValidations count="4">
    <dataValidation sqref="D9:D1508" showDropDown="0" showInputMessage="0" showErrorMessage="0" allowBlank="1" errorTitle="Categoria" error="Escolha uma categoria da lista." promptTitle="Categoria" prompt="Escolha da lista. Vendas e serviços contam no faturamento. Retirada é dinheiro que você tirou para uso pessoal." type="list">
      <formula1>=Listas!$A$2:$A$18</formula1>
    </dataValidation>
    <dataValidation sqref="E9:E1508" showDropDown="0" showInputMessage="0" showErrorMessage="0" allowBlank="1" promptTitle="Nota fiscal" prompt="Só para vendas e serviços: você emitiu nota fiscal?" type="list">
      <formula1>=Listas!$G$2:$G$3</formula1>
    </dataValidation>
    <dataValidation sqref="B9:B1508" showDropDown="0" showInputMessage="0" showErrorMessage="0" allowBlank="1" errorTitle="Data" error="Digite uma data no formato dd/mm/aaaa." type="date" operator="between">
      <formula1>DATE(2015,1,1)</formula1>
      <formula2>DATE(2045,12,31)</formula2>
    </dataValidation>
    <dataValidation sqref="F9:F1508" showDropDown="0" showInputMessage="0" showErrorMessage="0" allowBlank="1" errorTitle="Valor" error="Digite o valor sem sinal de menos. A categoria já diz se é entrada ou saída." type="decimal" operator="greaterThanOrEqual">
      <formula1>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CFA939"/>
    <outlinePr summaryBelow="1" summaryRight="1"/>
    <pageSetUpPr/>
  </sheetPr>
  <dimension ref="A1:O73"/>
  <sheetViews>
    <sheetView showGridLines="0" zoomScale="90" workbookViewId="0">
      <selection activeCell="A1" sqref="A1"/>
    </sheetView>
  </sheetViews>
  <sheetFormatPr baseColWidth="8" defaultRowHeight="15"/>
  <cols>
    <col width="2.5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2.5" customWidth="1" min="14" max="14"/>
    <col width="2.5" customWidth="1" min="15" max="15"/>
  </cols>
  <sheetData>
    <row r="1" ht="12" customHeight="1"/>
    <row r="2" ht="24" customHeight="1"/>
    <row r="3" ht="24" customHeight="1"/>
    <row r="4" ht="24" customHeight="1"/>
    <row r="5" ht="12" customHeight="1"/>
    <row r="6" ht="4" customHeight="1"/>
    <row r="7" ht="26" customHeight="1">
      <c r="A7" s="1" t="n"/>
      <c r="B7" s="44">
        <f>IF('Comece aqui'!$D$11="","Preencha seus dados na aba Comece aqui para ver o nome do seu negócio aqui.",'Comece aqui'!$D$11&amp;"   |   ano de "&amp;'Comece aqui'!$D$15)</f>
        <v/>
      </c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</row>
    <row r="8" ht="24" customHeight="1">
      <c r="A8" s="45" t="inlineStr">
        <is>
          <t>FATURADO NO ANO</t>
        </is>
      </c>
      <c r="B8" s="46" t="n"/>
      <c r="C8" s="46" t="n"/>
      <c r="D8" s="47" t="n"/>
      <c r="E8" s="45" t="inlineStr">
        <is>
          <t>LIMITE USADO</t>
        </is>
      </c>
      <c r="F8" s="46" t="n"/>
      <c r="G8" s="47" t="n"/>
      <c r="H8" s="45" t="inlineStr">
        <is>
          <t>AINDA PODE FATURAR</t>
        </is>
      </c>
      <c r="I8" s="46" t="n"/>
      <c r="J8" s="47" t="n"/>
      <c r="K8" s="45" t="inlineStr">
        <is>
          <t>LUCRO DO ANO</t>
        </is>
      </c>
      <c r="L8" s="46" t="n"/>
      <c r="M8" s="46" t="n"/>
      <c r="N8" s="46" t="n"/>
      <c r="O8" s="1" t="n"/>
    </row>
    <row r="9" ht="36" customHeight="1">
      <c r="A9" s="48">
        <f>'Mês a mês'!E22</f>
        <v/>
      </c>
      <c r="B9" s="46" t="n"/>
      <c r="C9" s="46" t="n"/>
      <c r="D9" s="47" t="n"/>
      <c r="E9" s="49">
        <f>'Mês a mês'!O22</f>
        <v/>
      </c>
      <c r="F9" s="46" t="n"/>
      <c r="G9" s="47" t="n"/>
      <c r="H9" s="48">
        <f>MAX(0,'Comece aqui'!$D$18-'Mês a mês'!E22)</f>
        <v/>
      </c>
      <c r="I9" s="46" t="n"/>
      <c r="J9" s="47" t="n"/>
      <c r="K9" s="48">
        <f>'Mês a mês'!H22</f>
        <v/>
      </c>
      <c r="L9" s="46" t="n"/>
      <c r="M9" s="46" t="n"/>
      <c r="N9" s="46" t="n"/>
      <c r="O9" s="1" t="n"/>
    </row>
    <row r="10" ht="24" customHeight="1">
      <c r="A10" s="50">
        <f>"de "&amp;"R$ "&amp;FIXED('Comece aqui'!$D$18,0)&amp;" de limite"</f>
        <v/>
      </c>
      <c r="B10" s="46" t="n"/>
      <c r="C10" s="46" t="n"/>
      <c r="D10" s="47" t="n"/>
      <c r="E10" s="50">
        <f>IF('Mês a mês'!E22&gt;'Comece aqui'!$D$18,"passou do limite","do limite do ano")</f>
        <v/>
      </c>
      <c r="F10" s="46" t="n"/>
      <c r="G10" s="47" t="n"/>
      <c r="H10" s="50">
        <f>IF('Mês a mês'!E22&gt;='Comece aqui'!$D$18,"o limite do ano já foi usado","cerca de "&amp;"R$ "&amp;FIXED(MAX(0,'Comece aqui'!$D$18-'Mês a mês'!E22)/MAX(1,12-MAX(SUMPRODUCT(MAX(('Mês a mês'!E10:E21&gt;0)*'Mês a mês'!A10:A21)),Listas!$H$2-1)),0)&amp;" por mês até dezembro")</f>
        <v/>
      </c>
      <c r="I10" s="46" t="n"/>
      <c r="J10" s="47" t="n"/>
      <c r="K10" s="50">
        <f>IF('Mês a mês'!E22=0,"faturamento menos gastos",FIXED('Mês a mês'!H22/'Mês a mês'!E22*100,0)&amp;"%"&amp;" do que você faturou")</f>
        <v/>
      </c>
      <c r="L10" s="46" t="n"/>
      <c r="M10" s="46" t="n"/>
      <c r="N10" s="46" t="n"/>
      <c r="O10" s="1" t="n"/>
    </row>
    <row r="11" ht="4" customHeight="1">
      <c r="A11" s="51" t="n"/>
      <c r="B11" s="51" t="n"/>
      <c r="C11" s="51" t="n"/>
      <c r="D11" s="51" t="n"/>
      <c r="E11" s="52" t="n"/>
      <c r="F11" s="52" t="n"/>
      <c r="G11" s="52" t="n"/>
      <c r="H11" s="51" t="n"/>
      <c r="I11" s="51" t="n"/>
      <c r="J11" s="51" t="n"/>
      <c r="K11" s="51" t="n"/>
      <c r="L11" s="51" t="n"/>
      <c r="M11" s="51" t="n"/>
      <c r="N11" s="51" t="n"/>
      <c r="O11" s="1" t="n"/>
    </row>
    <row r="12" ht="14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</row>
    <row r="13" ht="8" customHeight="1">
      <c r="A13" s="2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4" t="n"/>
      <c r="O13" s="1" t="n"/>
    </row>
    <row r="14" ht="26" customHeight="1">
      <c r="A14" s="5" t="n"/>
      <c r="B14" s="53" t="inlineStr">
        <is>
          <t>Termômetro do limite</t>
        </is>
      </c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54">
        <f>'Mês a mês'!O22</f>
        <v/>
      </c>
      <c r="M14" s="7" t="n"/>
      <c r="N14" s="8" t="n"/>
      <c r="O14" s="1" t="n"/>
    </row>
    <row r="15" ht="16" customHeight="1">
      <c r="A15" s="5" t="n"/>
      <c r="B15" s="55" t="n"/>
      <c r="C15" s="55" t="n"/>
      <c r="D15" s="55" t="n"/>
      <c r="E15" s="55" t="n"/>
      <c r="F15" s="55" t="n"/>
      <c r="G15" s="55" t="n"/>
      <c r="H15" s="55" t="n"/>
      <c r="I15" s="55" t="n"/>
      <c r="J15" s="55" t="n"/>
      <c r="K15" s="56" t="n"/>
      <c r="L15" s="56" t="n"/>
      <c r="M15" s="56" t="n"/>
      <c r="N15" s="8" t="n"/>
      <c r="O15" s="1" t="n"/>
    </row>
    <row r="16" ht="14" customHeight="1">
      <c r="A16" s="5" t="n"/>
      <c r="B16" s="7" t="n"/>
      <c r="C16" s="7" t="n"/>
      <c r="D16" s="7" t="n"/>
      <c r="E16" s="7" t="n"/>
      <c r="F16" s="7" t="n"/>
      <c r="G16" s="57" t="inlineStr">
        <is>
          <t>50%</t>
        </is>
      </c>
      <c r="H16" s="7" t="n"/>
      <c r="I16" s="7" t="n"/>
      <c r="J16" s="7" t="n"/>
      <c r="K16" s="58" t="inlineStr">
        <is>
          <t>zona de atenção</t>
        </is>
      </c>
      <c r="L16" s="7" t="n"/>
      <c r="M16" s="57" t="inlineStr">
        <is>
          <t>100%</t>
        </is>
      </c>
      <c r="N16" s="8" t="n"/>
      <c r="O16" s="1" t="n"/>
    </row>
    <row r="17" ht="46" customHeight="1">
      <c r="A17" s="5" t="n"/>
      <c r="B17" s="59">
        <f>IF('Mês a mês'!E22=0,"Comece lançando suas vendas e serviços na aba Lançamentos. O painel se monta sozinho.",IF('Mês a mês'!E22&gt;'Comece aqui'!$D$18*1.2,"Você passou do limite em mais de 20%. Nesse caso o MEI é desfeito desde janeiro (ou desde a abertura) e os impostos do ano são recalculados como empresa. Fale com a contabilidade o quanto antes.",IF('Mês a mês'!E22&gt;'Comece aqui'!$D$18,"Você passou do limite, mas ficou dentro da tolerância de 20%. Você segue como MEI até dezembro, paga um DAS extra sobre o excesso e a partir de janeiro passa a ser ME. É hora de planejar essa mudança.",IF('Mês a mês'!E22&gt;'Comece aqui'!$D$18*0.8,"Atenção: você já usou mais de 80% do limite do ano. Planeje os próximos meses com a contabilidade para seguir crescendo sem surpresa.",IF(AND(SUMPRODUCT(MAX(('Mês a mês'!E10:E21&gt;0)*'Mês a mês'!A10:A21))&gt;=Listas!$H$2,'Mês a mês'!E22/MAX(1,SUMPRODUCT(MAX(('Mês a mês'!E10:E21&gt;0)*'Mês a mês'!A10:A21))-Listas!$H$2+1)*(13-Listas!$H$2)&gt;'Comece aqui'!$D$18),"Por enquanto você está dentro do limite, mas no ritmo atual passa dele antes de dezembro. É hora de planejar os próximos meses com a contabilidade.","Tudo certo. Seu faturamento está dentro do limite do MEI. Continue lançando tudo para acompanhar de perto.")))))</f>
        <v/>
      </c>
      <c r="C17" s="46" t="n"/>
      <c r="D17" s="46" t="n"/>
      <c r="E17" s="46" t="n"/>
      <c r="F17" s="46" t="n"/>
      <c r="G17" s="46" t="n"/>
      <c r="H17" s="46" t="n"/>
      <c r="I17" s="46" t="n"/>
      <c r="J17" s="46" t="n"/>
      <c r="K17" s="46" t="n"/>
      <c r="L17" s="46" t="n"/>
      <c r="M17" s="46" t="n"/>
      <c r="N17" s="8" t="n"/>
      <c r="O17" s="1" t="n"/>
    </row>
    <row r="18" ht="26" customHeight="1">
      <c r="A18" s="5" t="n"/>
      <c r="B18" s="60">
        <f>IF('Mês a mês'!E22=0,"",IF(SUMPRODUCT(MAX(('Mês a mês'!E10:E21&gt;0)*'Mês a mês'!A10:A21))&lt;Listas!$H$2,"","No ritmo de "&amp;"R$ "&amp;FIXED('Mês a mês'!E22/MAX(1,SUMPRODUCT(MAX(('Mês a mês'!E10:E21&gt;0)*'Mês a mês'!A10:A21))-Listas!$H$2+1),0)&amp;" por mês, você fecha o ano com cerca de "&amp;"R$ "&amp;FIXED('Mês a mês'!E22/MAX(1,SUMPRODUCT(MAX(('Mês a mês'!E10:E21&gt;0)*'Mês a mês'!A10:A21))-Listas!$H$2+1)*(13-Listas!$H$2),0)&amp;IF('Mês a mês'!E22/MAX(1,SUMPRODUCT(MAX(('Mês a mês'!E10:E21&gt;0)*'Mês a mês'!A10:A21))-Listas!$H$2+1)*(13-Listas!$H$2)&gt;'Comece aqui'!$D$18,", acima do limite do MEI.",", dentro do limite.")))</f>
        <v/>
      </c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8" t="n"/>
      <c r="O18" s="1" t="n"/>
    </row>
    <row r="19" ht="4" customHeight="1">
      <c r="A19" s="5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8" t="n"/>
      <c r="O19" s="1" t="n"/>
    </row>
    <row r="20" ht="6" customHeight="1">
      <c r="A20" s="22" t="n"/>
      <c r="B20" s="23" t="n"/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4" t="n"/>
      <c r="O20" s="1" t="n"/>
    </row>
    <row r="21" ht="14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</row>
    <row r="22" ht="16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</row>
    <row r="23" ht="16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</row>
    <row r="24" ht="16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</row>
    <row r="25" ht="16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</row>
    <row r="26" ht="16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</row>
    <row r="27" ht="16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</row>
    <row r="28" ht="16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</row>
    <row r="29" ht="16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</row>
    <row r="30" ht="16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</row>
    <row r="31" ht="16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</row>
    <row r="32" ht="16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</row>
    <row r="33" ht="16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</row>
    <row r="34" ht="16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</row>
    <row r="35" ht="16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</row>
    <row r="36" ht="16" customHeight="1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</row>
    <row r="37" ht="16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</row>
    <row r="38" ht="1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</row>
    <row r="39" ht="16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</row>
    <row r="40" ht="14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</row>
    <row r="41" ht="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2" t="n"/>
      <c r="K41" s="3" t="n"/>
      <c r="L41" s="3" t="n"/>
      <c r="M41" s="3" t="n"/>
      <c r="N41" s="4" t="n"/>
      <c r="O41" s="1" t="n"/>
    </row>
    <row r="42" ht="26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61" t="inlineStr">
        <is>
          <t>Seu dinheiro no ano</t>
        </is>
      </c>
      <c r="K42" s="7" t="n"/>
      <c r="L42" s="7" t="n"/>
      <c r="M42" s="62" t="inlineStr">
        <is>
          <t>% do faturado</t>
        </is>
      </c>
      <c r="N42" s="8" t="n"/>
      <c r="O42" s="1" t="n"/>
    </row>
    <row r="43" ht="24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63" t="inlineStr">
        <is>
          <t>Faturamento</t>
        </is>
      </c>
      <c r="K43" s="15" t="n"/>
      <c r="L43" s="64">
        <f>'Mês a mês'!E22</f>
        <v/>
      </c>
      <c r="M43" s="65">
        <f>IF('Mês a mês'!E22&gt;0,L43/'Mês a mês'!E22,0)</f>
        <v/>
      </c>
      <c r="N43" s="8" t="n"/>
      <c r="O43" s="1" t="n"/>
    </row>
    <row r="44" ht="4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5" t="n"/>
      <c r="K44" s="7" t="n"/>
      <c r="L44" s="7" t="n"/>
      <c r="M44" s="7" t="n"/>
      <c r="N44" s="8" t="n"/>
      <c r="O44" s="1" t="n"/>
    </row>
    <row r="45" ht="24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63" t="inlineStr">
        <is>
          <t>Compras</t>
        </is>
      </c>
      <c r="K45" s="15" t="n"/>
      <c r="L45" s="64">
        <f>'Mês a mês'!F22</f>
        <v/>
      </c>
      <c r="M45" s="65">
        <f>IF('Mês a mês'!E22&gt;0,L45/'Mês a mês'!E22,0)</f>
        <v/>
      </c>
      <c r="N45" s="8" t="n"/>
      <c r="O45" s="1" t="n"/>
    </row>
    <row r="46" ht="4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5" t="n"/>
      <c r="K46" s="7" t="n"/>
      <c r="L46" s="7" t="n"/>
      <c r="M46" s="7" t="n"/>
      <c r="N46" s="8" t="n"/>
      <c r="O46" s="1" t="n"/>
    </row>
    <row r="47" ht="24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63" t="inlineStr">
        <is>
          <t>Despesas</t>
        </is>
      </c>
      <c r="K47" s="15" t="n"/>
      <c r="L47" s="64">
        <f>'Mês a mês'!G22</f>
        <v/>
      </c>
      <c r="M47" s="65">
        <f>IF('Mês a mês'!E22&gt;0,L47/'Mês a mês'!E22,0)</f>
        <v/>
      </c>
      <c r="N47" s="8" t="n"/>
      <c r="O47" s="1" t="n"/>
    </row>
    <row r="48" ht="4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5" t="n"/>
      <c r="K48" s="7" t="n"/>
      <c r="L48" s="7" t="n"/>
      <c r="M48" s="7" t="n"/>
      <c r="N48" s="8" t="n"/>
      <c r="O48" s="1" t="n"/>
    </row>
    <row r="49" ht="24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66" t="inlineStr">
        <is>
          <t>Lucro</t>
        </is>
      </c>
      <c r="K49" s="67" t="n"/>
      <c r="L49" s="68">
        <f>'Mês a mês'!H22</f>
        <v/>
      </c>
      <c r="M49" s="69">
        <f>IF('Mês a mês'!E22&gt;0,L49/'Mês a mês'!E22,0)</f>
        <v/>
      </c>
      <c r="N49" s="8" t="n"/>
      <c r="O49" s="1" t="n"/>
    </row>
    <row r="50" ht="4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5" t="n"/>
      <c r="K50" s="7" t="n"/>
      <c r="L50" s="7" t="n"/>
      <c r="M50" s="7" t="n"/>
      <c r="N50" s="8" t="n"/>
      <c r="O50" s="1" t="n"/>
    </row>
    <row r="51" ht="24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63" t="inlineStr">
        <is>
          <t>Retiradas</t>
        </is>
      </c>
      <c r="K51" s="15" t="n"/>
      <c r="L51" s="64">
        <f>'Mês a mês'!I22</f>
        <v/>
      </c>
      <c r="M51" s="65">
        <f>IF('Mês a mês'!E22&gt;0,L51/'Mês a mês'!E22,0)</f>
        <v/>
      </c>
      <c r="N51" s="8" t="n"/>
      <c r="O51" s="1" t="n"/>
    </row>
    <row r="52" ht="4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5" t="n"/>
      <c r="K52" s="7" t="n"/>
      <c r="L52" s="7" t="n"/>
      <c r="M52" s="7" t="n"/>
      <c r="N52" s="8" t="n"/>
      <c r="O52" s="1" t="n"/>
    </row>
    <row r="53" ht="24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66" t="inlineStr">
        <is>
          <t>Saldo em caixa</t>
        </is>
      </c>
      <c r="K53" s="67" t="n"/>
      <c r="L53" s="68">
        <f>'Mês a mês'!L22</f>
        <v/>
      </c>
      <c r="M53" s="69">
        <f>IF('Mês a mês'!E22&gt;0,L53/'Mês a mês'!E22,0)</f>
        <v/>
      </c>
      <c r="N53" s="8" t="n"/>
      <c r="O53" s="1" t="n"/>
    </row>
    <row r="54" ht="4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5" t="n"/>
      <c r="K54" s="7" t="n"/>
      <c r="L54" s="7" t="n"/>
      <c r="M54" s="7" t="n"/>
      <c r="N54" s="8" t="n"/>
      <c r="O54" s="1" t="n"/>
    </row>
    <row r="55" ht="8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5" t="n"/>
      <c r="K55" s="7" t="n"/>
      <c r="L55" s="7" t="n"/>
      <c r="M55" s="7" t="n"/>
      <c r="N55" s="8" t="n"/>
      <c r="O55" s="1" t="n"/>
    </row>
    <row r="56" ht="8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22" t="n"/>
      <c r="K56" s="23" t="n"/>
      <c r="L56" s="23" t="n"/>
      <c r="M56" s="23" t="n"/>
      <c r="N56" s="24" t="n"/>
      <c r="O56" s="1" t="n"/>
    </row>
    <row r="57" ht="14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</row>
    <row r="58" ht="8" customHeight="1">
      <c r="A58" s="2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  <c r="K58" s="3" t="n"/>
      <c r="L58" s="3" t="n"/>
      <c r="M58" s="3" t="n"/>
      <c r="N58" s="4" t="n"/>
      <c r="O58" s="1" t="n"/>
    </row>
    <row r="59" ht="26" customHeight="1">
      <c r="A59" s="5" t="n"/>
      <c r="B59" s="53" t="inlineStr">
        <is>
          <t>Fique de olho</t>
        </is>
      </c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8" t="n"/>
      <c r="O59" s="1" t="n"/>
    </row>
    <row r="60" ht="22" customHeight="1">
      <c r="A60" s="5" t="n"/>
      <c r="B60" s="70">
        <f>IF(C60="","","●")</f>
        <v/>
      </c>
      <c r="C60" s="10">
        <f>IF('Mês a mês'!E22=0,"Quando houver lançamentos, os avisos sobre notas, compras e caixa aparecem aqui.",IF('Mês a mês'!F22&gt;'Mês a mês'!E22*0.8,"Suas compras passaram de 80% do que você faturou. A Receita observa esse sinal, então converse com a contabilidade.","Compras abaixo de 80% do faturamento."))</f>
        <v/>
      </c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7" t="n"/>
      <c r="N60" s="8" t="n"/>
      <c r="O60" s="1" t="n"/>
    </row>
    <row r="61" ht="22" customHeight="1">
      <c r="A61" s="5" t="n"/>
      <c r="B61" s="70">
        <f>IF(C61="","","●")</f>
        <v/>
      </c>
      <c r="C61" s="10">
        <f>IF('Mês a mês'!E22=0,"",IF('Mês a mês'!D22&gt;0,FIXED('Mês a mês'!D22/'Mês a mês'!E22*100,0)&amp;"%"&amp;" do faturamento saiu sem nota. Venda sem nota também conta no limite e entra no Relatório mensal.","Todo o faturamento do ano saiu com nota."))</f>
        <v/>
      </c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  <c r="N61" s="8" t="n"/>
      <c r="O61" s="1" t="n"/>
    </row>
    <row r="62" ht="22" customHeight="1">
      <c r="A62" s="5" t="n"/>
      <c r="B62" s="70">
        <f>IF(C62="","","●")</f>
        <v/>
      </c>
      <c r="C62" s="10">
        <f>IF('Mês a mês'!E22=0,"",IF('Mês a mês'!L22&lt;0,"O caixa do ano está negativo. Saiu mais dinheiro do que entrou, confira as retiradas e os gastos.","Caixa do ano positivo: entrou mais do que saiu."))</f>
        <v/>
      </c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8" t="n"/>
      <c r="O62" s="1" t="n"/>
    </row>
    <row r="63" ht="22" customHeight="1">
      <c r="A63" s="5" t="n"/>
      <c r="B63" s="70">
        <f>IF(C63="","","●")</f>
        <v/>
      </c>
      <c r="C63" s="10">
        <f>IF(COUNTIFS('Lançamentos'!$I$9:$I$1508,"Revisar")&gt;0,"Tem lançamento com categoria fora da lista na aba Lançamentos. Corrija para entrar nas contas.","")</f>
        <v/>
      </c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8" t="n"/>
      <c r="O63" s="1" t="n"/>
    </row>
    <row r="64" ht="4" customHeight="1">
      <c r="A64" s="5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  <c r="N64" s="8" t="n"/>
      <c r="O64" s="1" t="n"/>
    </row>
    <row r="65" ht="8" customHeight="1">
      <c r="A65" s="22" t="n"/>
      <c r="B65" s="23" t="n"/>
      <c r="C65" s="23" t="n"/>
      <c r="D65" s="23" t="n"/>
      <c r="E65" s="23" t="n"/>
      <c r="F65" s="23" t="n"/>
      <c r="G65" s="23" t="n"/>
      <c r="H65" s="23" t="n"/>
      <c r="I65" s="23" t="n"/>
      <c r="J65" s="23" t="n"/>
      <c r="K65" s="23" t="n"/>
      <c r="L65" s="23" t="n"/>
      <c r="M65" s="23" t="n"/>
      <c r="N65" s="24" t="n"/>
      <c r="O65" s="1" t="n"/>
    </row>
    <row r="66" ht="14" customHeight="1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</row>
    <row r="67" ht="24" customHeight="1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</row>
    <row r="68" ht="24" customHeight="1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</row>
    <row r="69" ht="24" customHeight="1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</row>
    <row r="70" ht="24" customHeight="1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6">
    <mergeCell ref="E10:G10"/>
    <mergeCell ref="A8:D8"/>
    <mergeCell ref="C62:M62"/>
    <mergeCell ref="E9:G9"/>
    <mergeCell ref="B17:M17"/>
    <mergeCell ref="K10:N10"/>
    <mergeCell ref="A10:D10"/>
    <mergeCell ref="A9:D9"/>
    <mergeCell ref="J53:K53"/>
    <mergeCell ref="C63:M63"/>
    <mergeCell ref="J49:K49"/>
    <mergeCell ref="J45:K45"/>
    <mergeCell ref="L14:M14"/>
    <mergeCell ref="K9:N9"/>
    <mergeCell ref="H8:J8"/>
    <mergeCell ref="C60:M60"/>
    <mergeCell ref="J47:K47"/>
    <mergeCell ref="C61:M61"/>
    <mergeCell ref="H10:J10"/>
    <mergeCell ref="J43:K43"/>
    <mergeCell ref="E8:G8"/>
    <mergeCell ref="J42:K42"/>
    <mergeCell ref="J51:K51"/>
    <mergeCell ref="K8:N8"/>
    <mergeCell ref="H9:J9"/>
    <mergeCell ref="B18:M18"/>
  </mergeCells>
  <conditionalFormatting sqref="B15">
    <cfRule type="expression" priority="1" dxfId="2">
      <formula>'Mês a mês'!O22&gt;=0.041666666666666664</formula>
    </cfRule>
  </conditionalFormatting>
  <conditionalFormatting sqref="C15">
    <cfRule type="expression" priority="2" dxfId="2">
      <formula>'Mês a mês'!O22&gt;=0.125</formula>
    </cfRule>
  </conditionalFormatting>
  <conditionalFormatting sqref="D15">
    <cfRule type="expression" priority="3" dxfId="2">
      <formula>'Mês a mês'!O22&gt;=0.20833333333333334</formula>
    </cfRule>
  </conditionalFormatting>
  <conditionalFormatting sqref="E15">
    <cfRule type="expression" priority="4" dxfId="2">
      <formula>'Mês a mês'!O22&gt;=0.29166666666666663</formula>
    </cfRule>
  </conditionalFormatting>
  <conditionalFormatting sqref="F15">
    <cfRule type="expression" priority="5" dxfId="2">
      <formula>'Mês a mês'!O22&gt;=0.375</formula>
    </cfRule>
  </conditionalFormatting>
  <conditionalFormatting sqref="G15">
    <cfRule type="expression" priority="6" dxfId="2">
      <formula>'Mês a mês'!O22&gt;=0.4583333333333333</formula>
    </cfRule>
  </conditionalFormatting>
  <conditionalFormatting sqref="H15">
    <cfRule type="expression" priority="7" dxfId="2">
      <formula>'Mês a mês'!O22&gt;=0.5416666666666667</formula>
    </cfRule>
  </conditionalFormatting>
  <conditionalFormatting sqref="I15">
    <cfRule type="expression" priority="8" dxfId="2">
      <formula>'Mês a mês'!O22&gt;=0.625</formula>
    </cfRule>
  </conditionalFormatting>
  <conditionalFormatting sqref="J15">
    <cfRule type="expression" priority="9" dxfId="2">
      <formula>'Mês a mês'!O22&gt;=0.7083333333333334</formula>
    </cfRule>
  </conditionalFormatting>
  <conditionalFormatting sqref="K15">
    <cfRule type="expression" priority="10" dxfId="3">
      <formula>'Mês a mês'!O22&gt;=0.7916666666666667</formula>
    </cfRule>
  </conditionalFormatting>
  <conditionalFormatting sqref="L15">
    <cfRule type="expression" priority="11" dxfId="3">
      <formula>'Mês a mês'!O22&gt;=0.875</formula>
    </cfRule>
  </conditionalFormatting>
  <conditionalFormatting sqref="M15">
    <cfRule type="expression" priority="12" dxfId="3">
      <formula>'Mês a mês'!O22&gt;=0.9583333333333334</formula>
    </cfRule>
  </conditionalFormatting>
  <conditionalFormatting sqref="B17:M17">
    <cfRule type="expression" priority="13" dxfId="4">
      <formula>'Mês a mês'!E22&gt;'Comece aqui'!$D$18</formula>
    </cfRule>
    <cfRule type="expression" priority="14" dxfId="5">
      <formula>OR('Mês a mês'!E22&gt;'Comece aqui'!$D$18*0.8,AND(SUMPRODUCT(MAX(('Mês a mês'!E10:E21&gt;0)*'Mês a mês'!A10:A21))&gt;=Listas!$H$2,'Mês a mês'!E22/MAX(1,SUMPRODUCT(MAX(('Mês a mês'!E10:E21&gt;0)*'Mês a mês'!A10:A21))-Listas!$H$2+1)*(13-Listas!$H$2)&gt;'Comece aqui'!$D$18))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235D93"/>
    <outlinePr summaryBelow="1" summaryRight="1"/>
    <pageSetUpPr/>
  </sheetPr>
  <dimension ref="A1:T33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2" customWidth="1" min="2" max="2"/>
    <col width="13" customWidth="1" min="3" max="3"/>
    <col width="13" customWidth="1" min="4" max="4"/>
    <col width="14" customWidth="1" min="5" max="5"/>
    <col width="13" customWidth="1" min="6" max="6"/>
    <col width="13" customWidth="1" min="7" max="7"/>
    <col width="13" customWidth="1" min="8" max="8"/>
    <col width="13" customWidth="1" min="9" max="9"/>
    <col width="12" customWidth="1" min="10" max="10"/>
    <col width="13" customWidth="1" min="11" max="11"/>
    <col width="14" customWidth="1" min="12" max="12"/>
    <col width="14" customWidth="1" min="13" max="13"/>
    <col width="14" customWidth="1" min="14" max="14"/>
    <col width="10" customWidth="1" min="15" max="15"/>
    <col width="20" customWidth="1" min="16" max="16"/>
    <col width="2.5" customWidth="1" min="17" max="17"/>
    <col width="2.5" customWidth="1" min="18" max="18"/>
    <col hidden="1" width="12" customWidth="1" min="19" max="19"/>
    <col hidden="1" width="12" customWidth="1" min="20" max="20"/>
  </cols>
  <sheetData>
    <row r="1" ht="12" customHeight="1"/>
    <row r="2" ht="24" customHeight="1"/>
    <row r="3" ht="24" customHeight="1"/>
    <row r="4" ht="24" customHeight="1"/>
    <row r="5" ht="12" customHeight="1"/>
    <row r="6" ht="4" customHeight="1"/>
    <row r="7" ht="10" customHeight="1">
      <c r="A7" s="2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4" t="n"/>
      <c r="R7" s="1" t="n"/>
    </row>
    <row r="8">
      <c r="A8" s="5" t="n"/>
      <c r="B8" s="71" t="inlineStr"/>
      <c r="C8" s="72" t="inlineStr">
        <is>
          <t>FATURAMENTO</t>
        </is>
      </c>
      <c r="D8" s="46" t="n"/>
      <c r="E8" s="46" t="n"/>
      <c r="F8" s="72" t="inlineStr">
        <is>
          <t>GASTOS E LUCRO</t>
        </is>
      </c>
      <c r="G8" s="46" t="n"/>
      <c r="H8" s="46" t="n"/>
      <c r="I8" s="72" t="inlineStr">
        <is>
          <t>DINHEIRO EM CAIXA</t>
        </is>
      </c>
      <c r="J8" s="46" t="n"/>
      <c r="K8" s="46" t="n"/>
      <c r="L8" s="46" t="n"/>
      <c r="M8" s="72" t="inlineStr">
        <is>
          <t>LIMITE DO MEI</t>
        </is>
      </c>
      <c r="N8" s="46" t="n"/>
      <c r="O8" s="46" t="n"/>
      <c r="P8" s="46" t="n"/>
      <c r="Q8" s="8" t="n"/>
      <c r="R8" s="1" t="n"/>
    </row>
    <row r="9" ht="32" customHeight="1">
      <c r="A9" s="5" t="n"/>
      <c r="B9" s="73" t="inlineStr">
        <is>
          <t>Mês</t>
        </is>
      </c>
      <c r="C9" s="73" t="inlineStr">
        <is>
          <t>Com nota</t>
        </is>
      </c>
      <c r="D9" s="73" t="inlineStr">
        <is>
          <t>Sem nota</t>
        </is>
      </c>
      <c r="E9" s="73" t="inlineStr">
        <is>
          <t>Total</t>
        </is>
      </c>
      <c r="F9" s="73" t="inlineStr">
        <is>
          <t>Compras</t>
        </is>
      </c>
      <c r="G9" s="73" t="inlineStr">
        <is>
          <t>Despesas</t>
        </is>
      </c>
      <c r="H9" s="73" t="inlineStr">
        <is>
          <t>Lucro</t>
        </is>
      </c>
      <c r="I9" s="73" t="inlineStr">
        <is>
          <t>Retiradas</t>
        </is>
      </c>
      <c r="J9" s="73" t="inlineStr">
        <is>
          <t>Outras entradas</t>
        </is>
      </c>
      <c r="K9" s="73" t="inlineStr">
        <is>
          <t>Saldo do mês</t>
        </is>
      </c>
      <c r="L9" s="73" t="inlineStr">
        <is>
          <t>Saldo acumulado</t>
        </is>
      </c>
      <c r="M9" s="73" t="inlineStr">
        <is>
          <t>Faturado até aqui</t>
        </is>
      </c>
      <c r="N9" s="73" t="inlineStr">
        <is>
          <t>Média permitida até aqui</t>
        </is>
      </c>
      <c r="O9" s="73" t="inlineStr">
        <is>
          <t>% do limite do ano</t>
        </is>
      </c>
      <c r="P9" s="73" t="inlineStr">
        <is>
          <t>Situação</t>
        </is>
      </c>
      <c r="Q9" s="8" t="n"/>
      <c r="R9" s="1" t="n"/>
      <c r="S9" s="74" t="inlineStr">
        <is>
          <t>Média do mês</t>
        </is>
      </c>
      <c r="T9" s="74" t="inlineStr">
        <is>
          <t>Limite do ano</t>
        </is>
      </c>
    </row>
    <row r="10" ht="20" customHeight="1">
      <c r="A10" s="75" t="n">
        <v>1</v>
      </c>
      <c r="B10" s="76" t="inlineStr">
        <is>
          <t>Jan</t>
        </is>
      </c>
      <c r="C10" s="77">
        <f>SUMIFS('Lançamentos'!$F$9:$F$1508,'Lançamentos'!$H$9:$H$1508,'Comece aqui'!$D$15,'Lançamentos'!$G$9:$G$1508,$A10,'Lançamentos'!$I$9:$I$1508,"Receita",'Lançamentos'!$E$9:$E$1508,"Sim")</f>
        <v/>
      </c>
      <c r="D10" s="77">
        <f>SUMIFS('Lançamentos'!$F$9:$F$1508,'Lançamentos'!$H$9:$H$1508,'Comece aqui'!$D$15,'Lançamentos'!$G$9:$G$1508,$A10,'Lançamentos'!$I$9:$I$1508,"Receita")-C10</f>
        <v/>
      </c>
      <c r="E10" s="76">
        <f>C10+D10</f>
        <v/>
      </c>
      <c r="F10" s="77">
        <f>SUMIFS('Lançamentos'!$F$9:$F$1508,'Lançamentos'!$H$9:$H$1508,'Comece aqui'!$D$15,'Lançamentos'!$G$9:$G$1508,$A10,'Lançamentos'!$I$9:$I$1508,"Compra")</f>
        <v/>
      </c>
      <c r="G10" s="77">
        <f>SUMIFS('Lançamentos'!$F$9:$F$1508,'Lançamentos'!$H$9:$H$1508,'Comece aqui'!$D$15,'Lançamentos'!$G$9:$G$1508,$A10,'Lançamentos'!$I$9:$I$1508,"Despesa")</f>
        <v/>
      </c>
      <c r="H10" s="77">
        <f>E10-F10-G10</f>
        <v/>
      </c>
      <c r="I10" s="77">
        <f>SUMIFS('Lançamentos'!$F$9:$F$1508,'Lançamentos'!$H$9:$H$1508,'Comece aqui'!$D$15,'Lançamentos'!$G$9:$G$1508,$A10,'Lançamentos'!$I$9:$I$1508,"Retirada")</f>
        <v/>
      </c>
      <c r="J10" s="77">
        <f>SUMIFS('Lançamentos'!$F$9:$F$1508,'Lançamentos'!$H$9:$H$1508,'Comece aqui'!$D$15,'Lançamentos'!$G$9:$G$1508,$A10,'Lançamentos'!$I$9:$I$1508,"Outra entrada")</f>
        <v/>
      </c>
      <c r="K10" s="77">
        <f>E10+J10-F10-G10-I10</f>
        <v/>
      </c>
      <c r="L10" s="77">
        <f>SUM($K$10:K10)</f>
        <v/>
      </c>
      <c r="M10" s="76">
        <f>SUM($E$10:E10)</f>
        <v/>
      </c>
      <c r="N10" s="77">
        <f>IF($A10&lt;Listas!$H$2,0,'Comece aqui'!$D$19*($A10-Listas!$H$2+1))</f>
        <v/>
      </c>
      <c r="O10" s="78">
        <f>IF('Comece aqui'!$D$18&gt;0,M10/'Comece aqui'!$D$18,0)</f>
        <v/>
      </c>
      <c r="P10" s="79">
        <f>IF(E10=0,"",IF(M10&gt;'Comece aqui'!$D$18*1.2,"Passou mais de 20%",IF(M10&gt;'Comece aqui'!$D$18,"Passou do limite",IF(M10&gt;N10,"Acima da média","Dentro da média"))))</f>
        <v/>
      </c>
      <c r="Q10" s="8" t="n"/>
      <c r="R10" s="1" t="n"/>
      <c r="S10" s="80">
        <f>IF($A10&lt;Listas!$H$2,0,'Comece aqui'!$D$19)</f>
        <v/>
      </c>
      <c r="T10" s="80">
        <f>'Comece aqui'!$D$18</f>
        <v/>
      </c>
    </row>
    <row r="11" ht="20" customHeight="1">
      <c r="A11" s="75" t="n">
        <v>2</v>
      </c>
      <c r="B11" s="81" t="inlineStr">
        <is>
          <t>Fev</t>
        </is>
      </c>
      <c r="C11" s="82">
        <f>SUMIFS('Lançamentos'!$F$9:$F$1508,'Lançamentos'!$H$9:$H$1508,'Comece aqui'!$D$15,'Lançamentos'!$G$9:$G$1508,$A11,'Lançamentos'!$I$9:$I$1508,"Receita",'Lançamentos'!$E$9:$E$1508,"Sim")</f>
        <v/>
      </c>
      <c r="D11" s="82">
        <f>SUMIFS('Lançamentos'!$F$9:$F$1508,'Lançamentos'!$H$9:$H$1508,'Comece aqui'!$D$15,'Lançamentos'!$G$9:$G$1508,$A11,'Lançamentos'!$I$9:$I$1508,"Receita")-C11</f>
        <v/>
      </c>
      <c r="E11" s="81">
        <f>C11+D11</f>
        <v/>
      </c>
      <c r="F11" s="82">
        <f>SUMIFS('Lançamentos'!$F$9:$F$1508,'Lançamentos'!$H$9:$H$1508,'Comece aqui'!$D$15,'Lançamentos'!$G$9:$G$1508,$A11,'Lançamentos'!$I$9:$I$1508,"Compra")</f>
        <v/>
      </c>
      <c r="G11" s="82">
        <f>SUMIFS('Lançamentos'!$F$9:$F$1508,'Lançamentos'!$H$9:$H$1508,'Comece aqui'!$D$15,'Lançamentos'!$G$9:$G$1508,$A11,'Lançamentos'!$I$9:$I$1508,"Despesa")</f>
        <v/>
      </c>
      <c r="H11" s="82">
        <f>E11-F11-G11</f>
        <v/>
      </c>
      <c r="I11" s="82">
        <f>SUMIFS('Lançamentos'!$F$9:$F$1508,'Lançamentos'!$H$9:$H$1508,'Comece aqui'!$D$15,'Lançamentos'!$G$9:$G$1508,$A11,'Lançamentos'!$I$9:$I$1508,"Retirada")</f>
        <v/>
      </c>
      <c r="J11" s="82">
        <f>SUMIFS('Lançamentos'!$F$9:$F$1508,'Lançamentos'!$H$9:$H$1508,'Comece aqui'!$D$15,'Lançamentos'!$G$9:$G$1508,$A11,'Lançamentos'!$I$9:$I$1508,"Outra entrada")</f>
        <v/>
      </c>
      <c r="K11" s="82">
        <f>E11+J11-F11-G11-I11</f>
        <v/>
      </c>
      <c r="L11" s="82">
        <f>SUM($K$10:K11)</f>
        <v/>
      </c>
      <c r="M11" s="81">
        <f>SUM($E$10:E11)</f>
        <v/>
      </c>
      <c r="N11" s="82">
        <f>IF($A11&lt;Listas!$H$2,0,'Comece aqui'!$D$19*($A11-Listas!$H$2+1))</f>
        <v/>
      </c>
      <c r="O11" s="83">
        <f>IF('Comece aqui'!$D$18&gt;0,M11/'Comece aqui'!$D$18,0)</f>
        <v/>
      </c>
      <c r="P11" s="84">
        <f>IF(E11=0,"",IF(M11&gt;'Comece aqui'!$D$18*1.2,"Passou mais de 20%",IF(M11&gt;'Comece aqui'!$D$18,"Passou do limite",IF(M11&gt;N11,"Acima da média","Dentro da média"))))</f>
        <v/>
      </c>
      <c r="Q11" s="8" t="n"/>
      <c r="R11" s="1" t="n"/>
      <c r="S11" s="80">
        <f>IF($A11&lt;Listas!$H$2,0,'Comece aqui'!$D$19)</f>
        <v/>
      </c>
      <c r="T11" s="80">
        <f>'Comece aqui'!$D$18</f>
        <v/>
      </c>
    </row>
    <row r="12" ht="20" customHeight="1">
      <c r="A12" s="75" t="n">
        <v>3</v>
      </c>
      <c r="B12" s="76" t="inlineStr">
        <is>
          <t>Mar</t>
        </is>
      </c>
      <c r="C12" s="77">
        <f>SUMIFS('Lançamentos'!$F$9:$F$1508,'Lançamentos'!$H$9:$H$1508,'Comece aqui'!$D$15,'Lançamentos'!$G$9:$G$1508,$A12,'Lançamentos'!$I$9:$I$1508,"Receita",'Lançamentos'!$E$9:$E$1508,"Sim")</f>
        <v/>
      </c>
      <c r="D12" s="77">
        <f>SUMIFS('Lançamentos'!$F$9:$F$1508,'Lançamentos'!$H$9:$H$1508,'Comece aqui'!$D$15,'Lançamentos'!$G$9:$G$1508,$A12,'Lançamentos'!$I$9:$I$1508,"Receita")-C12</f>
        <v/>
      </c>
      <c r="E12" s="76">
        <f>C12+D12</f>
        <v/>
      </c>
      <c r="F12" s="77">
        <f>SUMIFS('Lançamentos'!$F$9:$F$1508,'Lançamentos'!$H$9:$H$1508,'Comece aqui'!$D$15,'Lançamentos'!$G$9:$G$1508,$A12,'Lançamentos'!$I$9:$I$1508,"Compra")</f>
        <v/>
      </c>
      <c r="G12" s="77">
        <f>SUMIFS('Lançamentos'!$F$9:$F$1508,'Lançamentos'!$H$9:$H$1508,'Comece aqui'!$D$15,'Lançamentos'!$G$9:$G$1508,$A12,'Lançamentos'!$I$9:$I$1508,"Despesa")</f>
        <v/>
      </c>
      <c r="H12" s="77">
        <f>E12-F12-G12</f>
        <v/>
      </c>
      <c r="I12" s="77">
        <f>SUMIFS('Lançamentos'!$F$9:$F$1508,'Lançamentos'!$H$9:$H$1508,'Comece aqui'!$D$15,'Lançamentos'!$G$9:$G$1508,$A12,'Lançamentos'!$I$9:$I$1508,"Retirada")</f>
        <v/>
      </c>
      <c r="J12" s="77">
        <f>SUMIFS('Lançamentos'!$F$9:$F$1508,'Lançamentos'!$H$9:$H$1508,'Comece aqui'!$D$15,'Lançamentos'!$G$9:$G$1508,$A12,'Lançamentos'!$I$9:$I$1508,"Outra entrada")</f>
        <v/>
      </c>
      <c r="K12" s="77">
        <f>E12+J12-F12-G12-I12</f>
        <v/>
      </c>
      <c r="L12" s="77">
        <f>SUM($K$10:K12)</f>
        <v/>
      </c>
      <c r="M12" s="76">
        <f>SUM($E$10:E12)</f>
        <v/>
      </c>
      <c r="N12" s="77">
        <f>IF($A12&lt;Listas!$H$2,0,'Comece aqui'!$D$19*($A12-Listas!$H$2+1))</f>
        <v/>
      </c>
      <c r="O12" s="78">
        <f>IF('Comece aqui'!$D$18&gt;0,M12/'Comece aqui'!$D$18,0)</f>
        <v/>
      </c>
      <c r="P12" s="79">
        <f>IF(E12=0,"",IF(M12&gt;'Comece aqui'!$D$18*1.2,"Passou mais de 20%",IF(M12&gt;'Comece aqui'!$D$18,"Passou do limite",IF(M12&gt;N12,"Acima da média","Dentro da média"))))</f>
        <v/>
      </c>
      <c r="Q12" s="8" t="n"/>
      <c r="R12" s="1" t="n"/>
      <c r="S12" s="80">
        <f>IF($A12&lt;Listas!$H$2,0,'Comece aqui'!$D$19)</f>
        <v/>
      </c>
      <c r="T12" s="80">
        <f>'Comece aqui'!$D$18</f>
        <v/>
      </c>
    </row>
    <row r="13" ht="20" customHeight="1">
      <c r="A13" s="75" t="n">
        <v>4</v>
      </c>
      <c r="B13" s="81" t="inlineStr">
        <is>
          <t>Abr</t>
        </is>
      </c>
      <c r="C13" s="82">
        <f>SUMIFS('Lançamentos'!$F$9:$F$1508,'Lançamentos'!$H$9:$H$1508,'Comece aqui'!$D$15,'Lançamentos'!$G$9:$G$1508,$A13,'Lançamentos'!$I$9:$I$1508,"Receita",'Lançamentos'!$E$9:$E$1508,"Sim")</f>
        <v/>
      </c>
      <c r="D13" s="82">
        <f>SUMIFS('Lançamentos'!$F$9:$F$1508,'Lançamentos'!$H$9:$H$1508,'Comece aqui'!$D$15,'Lançamentos'!$G$9:$G$1508,$A13,'Lançamentos'!$I$9:$I$1508,"Receita")-C13</f>
        <v/>
      </c>
      <c r="E13" s="81">
        <f>C13+D13</f>
        <v/>
      </c>
      <c r="F13" s="82">
        <f>SUMIFS('Lançamentos'!$F$9:$F$1508,'Lançamentos'!$H$9:$H$1508,'Comece aqui'!$D$15,'Lançamentos'!$G$9:$G$1508,$A13,'Lançamentos'!$I$9:$I$1508,"Compra")</f>
        <v/>
      </c>
      <c r="G13" s="82">
        <f>SUMIFS('Lançamentos'!$F$9:$F$1508,'Lançamentos'!$H$9:$H$1508,'Comece aqui'!$D$15,'Lançamentos'!$G$9:$G$1508,$A13,'Lançamentos'!$I$9:$I$1508,"Despesa")</f>
        <v/>
      </c>
      <c r="H13" s="82">
        <f>E13-F13-G13</f>
        <v/>
      </c>
      <c r="I13" s="82">
        <f>SUMIFS('Lançamentos'!$F$9:$F$1508,'Lançamentos'!$H$9:$H$1508,'Comece aqui'!$D$15,'Lançamentos'!$G$9:$G$1508,$A13,'Lançamentos'!$I$9:$I$1508,"Retirada")</f>
        <v/>
      </c>
      <c r="J13" s="82">
        <f>SUMIFS('Lançamentos'!$F$9:$F$1508,'Lançamentos'!$H$9:$H$1508,'Comece aqui'!$D$15,'Lançamentos'!$G$9:$G$1508,$A13,'Lançamentos'!$I$9:$I$1508,"Outra entrada")</f>
        <v/>
      </c>
      <c r="K13" s="82">
        <f>E13+J13-F13-G13-I13</f>
        <v/>
      </c>
      <c r="L13" s="82">
        <f>SUM($K$10:K13)</f>
        <v/>
      </c>
      <c r="M13" s="81">
        <f>SUM($E$10:E13)</f>
        <v/>
      </c>
      <c r="N13" s="82">
        <f>IF($A13&lt;Listas!$H$2,0,'Comece aqui'!$D$19*($A13-Listas!$H$2+1))</f>
        <v/>
      </c>
      <c r="O13" s="83">
        <f>IF('Comece aqui'!$D$18&gt;0,M13/'Comece aqui'!$D$18,0)</f>
        <v/>
      </c>
      <c r="P13" s="84">
        <f>IF(E13=0,"",IF(M13&gt;'Comece aqui'!$D$18*1.2,"Passou mais de 20%",IF(M13&gt;'Comece aqui'!$D$18,"Passou do limite",IF(M13&gt;N13,"Acima da média","Dentro da média"))))</f>
        <v/>
      </c>
      <c r="Q13" s="8" t="n"/>
      <c r="R13" s="1" t="n"/>
      <c r="S13" s="80">
        <f>IF($A13&lt;Listas!$H$2,0,'Comece aqui'!$D$19)</f>
        <v/>
      </c>
      <c r="T13" s="80">
        <f>'Comece aqui'!$D$18</f>
        <v/>
      </c>
    </row>
    <row r="14" ht="20" customHeight="1">
      <c r="A14" s="75" t="n">
        <v>5</v>
      </c>
      <c r="B14" s="76" t="inlineStr">
        <is>
          <t>Mai</t>
        </is>
      </c>
      <c r="C14" s="77">
        <f>SUMIFS('Lançamentos'!$F$9:$F$1508,'Lançamentos'!$H$9:$H$1508,'Comece aqui'!$D$15,'Lançamentos'!$G$9:$G$1508,$A14,'Lançamentos'!$I$9:$I$1508,"Receita",'Lançamentos'!$E$9:$E$1508,"Sim")</f>
        <v/>
      </c>
      <c r="D14" s="77">
        <f>SUMIFS('Lançamentos'!$F$9:$F$1508,'Lançamentos'!$H$9:$H$1508,'Comece aqui'!$D$15,'Lançamentos'!$G$9:$G$1508,$A14,'Lançamentos'!$I$9:$I$1508,"Receita")-C14</f>
        <v/>
      </c>
      <c r="E14" s="76">
        <f>C14+D14</f>
        <v/>
      </c>
      <c r="F14" s="77">
        <f>SUMIFS('Lançamentos'!$F$9:$F$1508,'Lançamentos'!$H$9:$H$1508,'Comece aqui'!$D$15,'Lançamentos'!$G$9:$G$1508,$A14,'Lançamentos'!$I$9:$I$1508,"Compra")</f>
        <v/>
      </c>
      <c r="G14" s="77">
        <f>SUMIFS('Lançamentos'!$F$9:$F$1508,'Lançamentos'!$H$9:$H$1508,'Comece aqui'!$D$15,'Lançamentos'!$G$9:$G$1508,$A14,'Lançamentos'!$I$9:$I$1508,"Despesa")</f>
        <v/>
      </c>
      <c r="H14" s="77">
        <f>E14-F14-G14</f>
        <v/>
      </c>
      <c r="I14" s="77">
        <f>SUMIFS('Lançamentos'!$F$9:$F$1508,'Lançamentos'!$H$9:$H$1508,'Comece aqui'!$D$15,'Lançamentos'!$G$9:$G$1508,$A14,'Lançamentos'!$I$9:$I$1508,"Retirada")</f>
        <v/>
      </c>
      <c r="J14" s="77">
        <f>SUMIFS('Lançamentos'!$F$9:$F$1508,'Lançamentos'!$H$9:$H$1508,'Comece aqui'!$D$15,'Lançamentos'!$G$9:$G$1508,$A14,'Lançamentos'!$I$9:$I$1508,"Outra entrada")</f>
        <v/>
      </c>
      <c r="K14" s="77">
        <f>E14+J14-F14-G14-I14</f>
        <v/>
      </c>
      <c r="L14" s="77">
        <f>SUM($K$10:K14)</f>
        <v/>
      </c>
      <c r="M14" s="76">
        <f>SUM($E$10:E14)</f>
        <v/>
      </c>
      <c r="N14" s="77">
        <f>IF($A14&lt;Listas!$H$2,0,'Comece aqui'!$D$19*($A14-Listas!$H$2+1))</f>
        <v/>
      </c>
      <c r="O14" s="78">
        <f>IF('Comece aqui'!$D$18&gt;0,M14/'Comece aqui'!$D$18,0)</f>
        <v/>
      </c>
      <c r="P14" s="79">
        <f>IF(E14=0,"",IF(M14&gt;'Comece aqui'!$D$18*1.2,"Passou mais de 20%",IF(M14&gt;'Comece aqui'!$D$18,"Passou do limite",IF(M14&gt;N14,"Acima da média","Dentro da média"))))</f>
        <v/>
      </c>
      <c r="Q14" s="8" t="n"/>
      <c r="R14" s="1" t="n"/>
      <c r="S14" s="80">
        <f>IF($A14&lt;Listas!$H$2,0,'Comece aqui'!$D$19)</f>
        <v/>
      </c>
      <c r="T14" s="80">
        <f>'Comece aqui'!$D$18</f>
        <v/>
      </c>
    </row>
    <row r="15" ht="20" customHeight="1">
      <c r="A15" s="75" t="n">
        <v>6</v>
      </c>
      <c r="B15" s="81" t="inlineStr">
        <is>
          <t>Jun</t>
        </is>
      </c>
      <c r="C15" s="82">
        <f>SUMIFS('Lançamentos'!$F$9:$F$1508,'Lançamentos'!$H$9:$H$1508,'Comece aqui'!$D$15,'Lançamentos'!$G$9:$G$1508,$A15,'Lançamentos'!$I$9:$I$1508,"Receita",'Lançamentos'!$E$9:$E$1508,"Sim")</f>
        <v/>
      </c>
      <c r="D15" s="82">
        <f>SUMIFS('Lançamentos'!$F$9:$F$1508,'Lançamentos'!$H$9:$H$1508,'Comece aqui'!$D$15,'Lançamentos'!$G$9:$G$1508,$A15,'Lançamentos'!$I$9:$I$1508,"Receita")-C15</f>
        <v/>
      </c>
      <c r="E15" s="81">
        <f>C15+D15</f>
        <v/>
      </c>
      <c r="F15" s="82">
        <f>SUMIFS('Lançamentos'!$F$9:$F$1508,'Lançamentos'!$H$9:$H$1508,'Comece aqui'!$D$15,'Lançamentos'!$G$9:$G$1508,$A15,'Lançamentos'!$I$9:$I$1508,"Compra")</f>
        <v/>
      </c>
      <c r="G15" s="82">
        <f>SUMIFS('Lançamentos'!$F$9:$F$1508,'Lançamentos'!$H$9:$H$1508,'Comece aqui'!$D$15,'Lançamentos'!$G$9:$G$1508,$A15,'Lançamentos'!$I$9:$I$1508,"Despesa")</f>
        <v/>
      </c>
      <c r="H15" s="82">
        <f>E15-F15-G15</f>
        <v/>
      </c>
      <c r="I15" s="82">
        <f>SUMIFS('Lançamentos'!$F$9:$F$1508,'Lançamentos'!$H$9:$H$1508,'Comece aqui'!$D$15,'Lançamentos'!$G$9:$G$1508,$A15,'Lançamentos'!$I$9:$I$1508,"Retirada")</f>
        <v/>
      </c>
      <c r="J15" s="82">
        <f>SUMIFS('Lançamentos'!$F$9:$F$1508,'Lançamentos'!$H$9:$H$1508,'Comece aqui'!$D$15,'Lançamentos'!$G$9:$G$1508,$A15,'Lançamentos'!$I$9:$I$1508,"Outra entrada")</f>
        <v/>
      </c>
      <c r="K15" s="82">
        <f>E15+J15-F15-G15-I15</f>
        <v/>
      </c>
      <c r="L15" s="82">
        <f>SUM($K$10:K15)</f>
        <v/>
      </c>
      <c r="M15" s="81">
        <f>SUM($E$10:E15)</f>
        <v/>
      </c>
      <c r="N15" s="82">
        <f>IF($A15&lt;Listas!$H$2,0,'Comece aqui'!$D$19*($A15-Listas!$H$2+1))</f>
        <v/>
      </c>
      <c r="O15" s="83">
        <f>IF('Comece aqui'!$D$18&gt;0,M15/'Comece aqui'!$D$18,0)</f>
        <v/>
      </c>
      <c r="P15" s="84">
        <f>IF(E15=0,"",IF(M15&gt;'Comece aqui'!$D$18*1.2,"Passou mais de 20%",IF(M15&gt;'Comece aqui'!$D$18,"Passou do limite",IF(M15&gt;N15,"Acima da média","Dentro da média"))))</f>
        <v/>
      </c>
      <c r="Q15" s="8" t="n"/>
      <c r="R15" s="1" t="n"/>
      <c r="S15" s="80">
        <f>IF($A15&lt;Listas!$H$2,0,'Comece aqui'!$D$19)</f>
        <v/>
      </c>
      <c r="T15" s="80">
        <f>'Comece aqui'!$D$18</f>
        <v/>
      </c>
    </row>
    <row r="16" ht="20" customHeight="1">
      <c r="A16" s="75" t="n">
        <v>7</v>
      </c>
      <c r="B16" s="76" t="inlineStr">
        <is>
          <t>Jul</t>
        </is>
      </c>
      <c r="C16" s="77">
        <f>SUMIFS('Lançamentos'!$F$9:$F$1508,'Lançamentos'!$H$9:$H$1508,'Comece aqui'!$D$15,'Lançamentos'!$G$9:$G$1508,$A16,'Lançamentos'!$I$9:$I$1508,"Receita",'Lançamentos'!$E$9:$E$1508,"Sim")</f>
        <v/>
      </c>
      <c r="D16" s="77">
        <f>SUMIFS('Lançamentos'!$F$9:$F$1508,'Lançamentos'!$H$9:$H$1508,'Comece aqui'!$D$15,'Lançamentos'!$G$9:$G$1508,$A16,'Lançamentos'!$I$9:$I$1508,"Receita")-C16</f>
        <v/>
      </c>
      <c r="E16" s="76">
        <f>C16+D16</f>
        <v/>
      </c>
      <c r="F16" s="77">
        <f>SUMIFS('Lançamentos'!$F$9:$F$1508,'Lançamentos'!$H$9:$H$1508,'Comece aqui'!$D$15,'Lançamentos'!$G$9:$G$1508,$A16,'Lançamentos'!$I$9:$I$1508,"Compra")</f>
        <v/>
      </c>
      <c r="G16" s="77">
        <f>SUMIFS('Lançamentos'!$F$9:$F$1508,'Lançamentos'!$H$9:$H$1508,'Comece aqui'!$D$15,'Lançamentos'!$G$9:$G$1508,$A16,'Lançamentos'!$I$9:$I$1508,"Despesa")</f>
        <v/>
      </c>
      <c r="H16" s="77">
        <f>E16-F16-G16</f>
        <v/>
      </c>
      <c r="I16" s="77">
        <f>SUMIFS('Lançamentos'!$F$9:$F$1508,'Lançamentos'!$H$9:$H$1508,'Comece aqui'!$D$15,'Lançamentos'!$G$9:$G$1508,$A16,'Lançamentos'!$I$9:$I$1508,"Retirada")</f>
        <v/>
      </c>
      <c r="J16" s="77">
        <f>SUMIFS('Lançamentos'!$F$9:$F$1508,'Lançamentos'!$H$9:$H$1508,'Comece aqui'!$D$15,'Lançamentos'!$G$9:$G$1508,$A16,'Lançamentos'!$I$9:$I$1508,"Outra entrada")</f>
        <v/>
      </c>
      <c r="K16" s="77">
        <f>E16+J16-F16-G16-I16</f>
        <v/>
      </c>
      <c r="L16" s="77">
        <f>SUM($K$10:K16)</f>
        <v/>
      </c>
      <c r="M16" s="76">
        <f>SUM($E$10:E16)</f>
        <v/>
      </c>
      <c r="N16" s="77">
        <f>IF($A16&lt;Listas!$H$2,0,'Comece aqui'!$D$19*($A16-Listas!$H$2+1))</f>
        <v/>
      </c>
      <c r="O16" s="78">
        <f>IF('Comece aqui'!$D$18&gt;0,M16/'Comece aqui'!$D$18,0)</f>
        <v/>
      </c>
      <c r="P16" s="79">
        <f>IF(E16=0,"",IF(M16&gt;'Comece aqui'!$D$18*1.2,"Passou mais de 20%",IF(M16&gt;'Comece aqui'!$D$18,"Passou do limite",IF(M16&gt;N16,"Acima da média","Dentro da média"))))</f>
        <v/>
      </c>
      <c r="Q16" s="8" t="n"/>
      <c r="R16" s="1" t="n"/>
      <c r="S16" s="80">
        <f>IF($A16&lt;Listas!$H$2,0,'Comece aqui'!$D$19)</f>
        <v/>
      </c>
      <c r="T16" s="80">
        <f>'Comece aqui'!$D$18</f>
        <v/>
      </c>
    </row>
    <row r="17" ht="20" customHeight="1">
      <c r="A17" s="75" t="n">
        <v>8</v>
      </c>
      <c r="B17" s="81" t="inlineStr">
        <is>
          <t>Ago</t>
        </is>
      </c>
      <c r="C17" s="82">
        <f>SUMIFS('Lançamentos'!$F$9:$F$1508,'Lançamentos'!$H$9:$H$1508,'Comece aqui'!$D$15,'Lançamentos'!$G$9:$G$1508,$A17,'Lançamentos'!$I$9:$I$1508,"Receita",'Lançamentos'!$E$9:$E$1508,"Sim")</f>
        <v/>
      </c>
      <c r="D17" s="82">
        <f>SUMIFS('Lançamentos'!$F$9:$F$1508,'Lançamentos'!$H$9:$H$1508,'Comece aqui'!$D$15,'Lançamentos'!$G$9:$G$1508,$A17,'Lançamentos'!$I$9:$I$1508,"Receita")-C17</f>
        <v/>
      </c>
      <c r="E17" s="81">
        <f>C17+D17</f>
        <v/>
      </c>
      <c r="F17" s="82">
        <f>SUMIFS('Lançamentos'!$F$9:$F$1508,'Lançamentos'!$H$9:$H$1508,'Comece aqui'!$D$15,'Lançamentos'!$G$9:$G$1508,$A17,'Lançamentos'!$I$9:$I$1508,"Compra")</f>
        <v/>
      </c>
      <c r="G17" s="82">
        <f>SUMIFS('Lançamentos'!$F$9:$F$1508,'Lançamentos'!$H$9:$H$1508,'Comece aqui'!$D$15,'Lançamentos'!$G$9:$G$1508,$A17,'Lançamentos'!$I$9:$I$1508,"Despesa")</f>
        <v/>
      </c>
      <c r="H17" s="82">
        <f>E17-F17-G17</f>
        <v/>
      </c>
      <c r="I17" s="82">
        <f>SUMIFS('Lançamentos'!$F$9:$F$1508,'Lançamentos'!$H$9:$H$1508,'Comece aqui'!$D$15,'Lançamentos'!$G$9:$G$1508,$A17,'Lançamentos'!$I$9:$I$1508,"Retirada")</f>
        <v/>
      </c>
      <c r="J17" s="82">
        <f>SUMIFS('Lançamentos'!$F$9:$F$1508,'Lançamentos'!$H$9:$H$1508,'Comece aqui'!$D$15,'Lançamentos'!$G$9:$G$1508,$A17,'Lançamentos'!$I$9:$I$1508,"Outra entrada")</f>
        <v/>
      </c>
      <c r="K17" s="82">
        <f>E17+J17-F17-G17-I17</f>
        <v/>
      </c>
      <c r="L17" s="82">
        <f>SUM($K$10:K17)</f>
        <v/>
      </c>
      <c r="M17" s="81">
        <f>SUM($E$10:E17)</f>
        <v/>
      </c>
      <c r="N17" s="82">
        <f>IF($A17&lt;Listas!$H$2,0,'Comece aqui'!$D$19*($A17-Listas!$H$2+1))</f>
        <v/>
      </c>
      <c r="O17" s="83">
        <f>IF('Comece aqui'!$D$18&gt;0,M17/'Comece aqui'!$D$18,0)</f>
        <v/>
      </c>
      <c r="P17" s="84">
        <f>IF(E17=0,"",IF(M17&gt;'Comece aqui'!$D$18*1.2,"Passou mais de 20%",IF(M17&gt;'Comece aqui'!$D$18,"Passou do limite",IF(M17&gt;N17,"Acima da média","Dentro da média"))))</f>
        <v/>
      </c>
      <c r="Q17" s="8" t="n"/>
      <c r="R17" s="1" t="n"/>
      <c r="S17" s="80">
        <f>IF($A17&lt;Listas!$H$2,0,'Comece aqui'!$D$19)</f>
        <v/>
      </c>
      <c r="T17" s="80">
        <f>'Comece aqui'!$D$18</f>
        <v/>
      </c>
    </row>
    <row r="18" ht="20" customHeight="1">
      <c r="A18" s="75" t="n">
        <v>9</v>
      </c>
      <c r="B18" s="76" t="inlineStr">
        <is>
          <t>Set</t>
        </is>
      </c>
      <c r="C18" s="77">
        <f>SUMIFS('Lançamentos'!$F$9:$F$1508,'Lançamentos'!$H$9:$H$1508,'Comece aqui'!$D$15,'Lançamentos'!$G$9:$G$1508,$A18,'Lançamentos'!$I$9:$I$1508,"Receita",'Lançamentos'!$E$9:$E$1508,"Sim")</f>
        <v/>
      </c>
      <c r="D18" s="77">
        <f>SUMIFS('Lançamentos'!$F$9:$F$1508,'Lançamentos'!$H$9:$H$1508,'Comece aqui'!$D$15,'Lançamentos'!$G$9:$G$1508,$A18,'Lançamentos'!$I$9:$I$1508,"Receita")-C18</f>
        <v/>
      </c>
      <c r="E18" s="76">
        <f>C18+D18</f>
        <v/>
      </c>
      <c r="F18" s="77">
        <f>SUMIFS('Lançamentos'!$F$9:$F$1508,'Lançamentos'!$H$9:$H$1508,'Comece aqui'!$D$15,'Lançamentos'!$G$9:$G$1508,$A18,'Lançamentos'!$I$9:$I$1508,"Compra")</f>
        <v/>
      </c>
      <c r="G18" s="77">
        <f>SUMIFS('Lançamentos'!$F$9:$F$1508,'Lançamentos'!$H$9:$H$1508,'Comece aqui'!$D$15,'Lançamentos'!$G$9:$G$1508,$A18,'Lançamentos'!$I$9:$I$1508,"Despesa")</f>
        <v/>
      </c>
      <c r="H18" s="77">
        <f>E18-F18-G18</f>
        <v/>
      </c>
      <c r="I18" s="77">
        <f>SUMIFS('Lançamentos'!$F$9:$F$1508,'Lançamentos'!$H$9:$H$1508,'Comece aqui'!$D$15,'Lançamentos'!$G$9:$G$1508,$A18,'Lançamentos'!$I$9:$I$1508,"Retirada")</f>
        <v/>
      </c>
      <c r="J18" s="77">
        <f>SUMIFS('Lançamentos'!$F$9:$F$1508,'Lançamentos'!$H$9:$H$1508,'Comece aqui'!$D$15,'Lançamentos'!$G$9:$G$1508,$A18,'Lançamentos'!$I$9:$I$1508,"Outra entrada")</f>
        <v/>
      </c>
      <c r="K18" s="77">
        <f>E18+J18-F18-G18-I18</f>
        <v/>
      </c>
      <c r="L18" s="77">
        <f>SUM($K$10:K18)</f>
        <v/>
      </c>
      <c r="M18" s="76">
        <f>SUM($E$10:E18)</f>
        <v/>
      </c>
      <c r="N18" s="77">
        <f>IF($A18&lt;Listas!$H$2,0,'Comece aqui'!$D$19*($A18-Listas!$H$2+1))</f>
        <v/>
      </c>
      <c r="O18" s="78">
        <f>IF('Comece aqui'!$D$18&gt;0,M18/'Comece aqui'!$D$18,0)</f>
        <v/>
      </c>
      <c r="P18" s="79">
        <f>IF(E18=0,"",IF(M18&gt;'Comece aqui'!$D$18*1.2,"Passou mais de 20%",IF(M18&gt;'Comece aqui'!$D$18,"Passou do limite",IF(M18&gt;N18,"Acima da média","Dentro da média"))))</f>
        <v/>
      </c>
      <c r="Q18" s="8" t="n"/>
      <c r="R18" s="1" t="n"/>
      <c r="S18" s="80">
        <f>IF($A18&lt;Listas!$H$2,0,'Comece aqui'!$D$19)</f>
        <v/>
      </c>
      <c r="T18" s="80">
        <f>'Comece aqui'!$D$18</f>
        <v/>
      </c>
    </row>
    <row r="19" ht="20" customHeight="1">
      <c r="A19" s="75" t="n">
        <v>10</v>
      </c>
      <c r="B19" s="81" t="inlineStr">
        <is>
          <t>Out</t>
        </is>
      </c>
      <c r="C19" s="82">
        <f>SUMIFS('Lançamentos'!$F$9:$F$1508,'Lançamentos'!$H$9:$H$1508,'Comece aqui'!$D$15,'Lançamentos'!$G$9:$G$1508,$A19,'Lançamentos'!$I$9:$I$1508,"Receita",'Lançamentos'!$E$9:$E$1508,"Sim")</f>
        <v/>
      </c>
      <c r="D19" s="82">
        <f>SUMIFS('Lançamentos'!$F$9:$F$1508,'Lançamentos'!$H$9:$H$1508,'Comece aqui'!$D$15,'Lançamentos'!$G$9:$G$1508,$A19,'Lançamentos'!$I$9:$I$1508,"Receita")-C19</f>
        <v/>
      </c>
      <c r="E19" s="81">
        <f>C19+D19</f>
        <v/>
      </c>
      <c r="F19" s="82">
        <f>SUMIFS('Lançamentos'!$F$9:$F$1508,'Lançamentos'!$H$9:$H$1508,'Comece aqui'!$D$15,'Lançamentos'!$G$9:$G$1508,$A19,'Lançamentos'!$I$9:$I$1508,"Compra")</f>
        <v/>
      </c>
      <c r="G19" s="82">
        <f>SUMIFS('Lançamentos'!$F$9:$F$1508,'Lançamentos'!$H$9:$H$1508,'Comece aqui'!$D$15,'Lançamentos'!$G$9:$G$1508,$A19,'Lançamentos'!$I$9:$I$1508,"Despesa")</f>
        <v/>
      </c>
      <c r="H19" s="82">
        <f>E19-F19-G19</f>
        <v/>
      </c>
      <c r="I19" s="82">
        <f>SUMIFS('Lançamentos'!$F$9:$F$1508,'Lançamentos'!$H$9:$H$1508,'Comece aqui'!$D$15,'Lançamentos'!$G$9:$G$1508,$A19,'Lançamentos'!$I$9:$I$1508,"Retirada")</f>
        <v/>
      </c>
      <c r="J19" s="82">
        <f>SUMIFS('Lançamentos'!$F$9:$F$1508,'Lançamentos'!$H$9:$H$1508,'Comece aqui'!$D$15,'Lançamentos'!$G$9:$G$1508,$A19,'Lançamentos'!$I$9:$I$1508,"Outra entrada")</f>
        <v/>
      </c>
      <c r="K19" s="82">
        <f>E19+J19-F19-G19-I19</f>
        <v/>
      </c>
      <c r="L19" s="82">
        <f>SUM($K$10:K19)</f>
        <v/>
      </c>
      <c r="M19" s="81">
        <f>SUM($E$10:E19)</f>
        <v/>
      </c>
      <c r="N19" s="82">
        <f>IF($A19&lt;Listas!$H$2,0,'Comece aqui'!$D$19*($A19-Listas!$H$2+1))</f>
        <v/>
      </c>
      <c r="O19" s="83">
        <f>IF('Comece aqui'!$D$18&gt;0,M19/'Comece aqui'!$D$18,0)</f>
        <v/>
      </c>
      <c r="P19" s="84">
        <f>IF(E19=0,"",IF(M19&gt;'Comece aqui'!$D$18*1.2,"Passou mais de 20%",IF(M19&gt;'Comece aqui'!$D$18,"Passou do limite",IF(M19&gt;N19,"Acima da média","Dentro da média"))))</f>
        <v/>
      </c>
      <c r="Q19" s="8" t="n"/>
      <c r="R19" s="1" t="n"/>
      <c r="S19" s="80">
        <f>IF($A19&lt;Listas!$H$2,0,'Comece aqui'!$D$19)</f>
        <v/>
      </c>
      <c r="T19" s="80">
        <f>'Comece aqui'!$D$18</f>
        <v/>
      </c>
    </row>
    <row r="20" ht="20" customHeight="1">
      <c r="A20" s="75" t="n">
        <v>11</v>
      </c>
      <c r="B20" s="76" t="inlineStr">
        <is>
          <t>Nov</t>
        </is>
      </c>
      <c r="C20" s="77">
        <f>SUMIFS('Lançamentos'!$F$9:$F$1508,'Lançamentos'!$H$9:$H$1508,'Comece aqui'!$D$15,'Lançamentos'!$G$9:$G$1508,$A20,'Lançamentos'!$I$9:$I$1508,"Receita",'Lançamentos'!$E$9:$E$1508,"Sim")</f>
        <v/>
      </c>
      <c r="D20" s="77">
        <f>SUMIFS('Lançamentos'!$F$9:$F$1508,'Lançamentos'!$H$9:$H$1508,'Comece aqui'!$D$15,'Lançamentos'!$G$9:$G$1508,$A20,'Lançamentos'!$I$9:$I$1508,"Receita")-C20</f>
        <v/>
      </c>
      <c r="E20" s="76">
        <f>C20+D20</f>
        <v/>
      </c>
      <c r="F20" s="77">
        <f>SUMIFS('Lançamentos'!$F$9:$F$1508,'Lançamentos'!$H$9:$H$1508,'Comece aqui'!$D$15,'Lançamentos'!$G$9:$G$1508,$A20,'Lançamentos'!$I$9:$I$1508,"Compra")</f>
        <v/>
      </c>
      <c r="G20" s="77">
        <f>SUMIFS('Lançamentos'!$F$9:$F$1508,'Lançamentos'!$H$9:$H$1508,'Comece aqui'!$D$15,'Lançamentos'!$G$9:$G$1508,$A20,'Lançamentos'!$I$9:$I$1508,"Despesa")</f>
        <v/>
      </c>
      <c r="H20" s="77">
        <f>E20-F20-G20</f>
        <v/>
      </c>
      <c r="I20" s="77">
        <f>SUMIFS('Lançamentos'!$F$9:$F$1508,'Lançamentos'!$H$9:$H$1508,'Comece aqui'!$D$15,'Lançamentos'!$G$9:$G$1508,$A20,'Lançamentos'!$I$9:$I$1508,"Retirada")</f>
        <v/>
      </c>
      <c r="J20" s="77">
        <f>SUMIFS('Lançamentos'!$F$9:$F$1508,'Lançamentos'!$H$9:$H$1508,'Comece aqui'!$D$15,'Lançamentos'!$G$9:$G$1508,$A20,'Lançamentos'!$I$9:$I$1508,"Outra entrada")</f>
        <v/>
      </c>
      <c r="K20" s="77">
        <f>E20+J20-F20-G20-I20</f>
        <v/>
      </c>
      <c r="L20" s="77">
        <f>SUM($K$10:K20)</f>
        <v/>
      </c>
      <c r="M20" s="76">
        <f>SUM($E$10:E20)</f>
        <v/>
      </c>
      <c r="N20" s="77">
        <f>IF($A20&lt;Listas!$H$2,0,'Comece aqui'!$D$19*($A20-Listas!$H$2+1))</f>
        <v/>
      </c>
      <c r="O20" s="78">
        <f>IF('Comece aqui'!$D$18&gt;0,M20/'Comece aqui'!$D$18,0)</f>
        <v/>
      </c>
      <c r="P20" s="79">
        <f>IF(E20=0,"",IF(M20&gt;'Comece aqui'!$D$18*1.2,"Passou mais de 20%",IF(M20&gt;'Comece aqui'!$D$18,"Passou do limite",IF(M20&gt;N20,"Acima da média","Dentro da média"))))</f>
        <v/>
      </c>
      <c r="Q20" s="8" t="n"/>
      <c r="R20" s="1" t="n"/>
      <c r="S20" s="80">
        <f>IF($A20&lt;Listas!$H$2,0,'Comece aqui'!$D$19)</f>
        <v/>
      </c>
      <c r="T20" s="80">
        <f>'Comece aqui'!$D$18</f>
        <v/>
      </c>
    </row>
    <row r="21" ht="20" customHeight="1">
      <c r="A21" s="75" t="n">
        <v>12</v>
      </c>
      <c r="B21" s="81" t="inlineStr">
        <is>
          <t>Dez</t>
        </is>
      </c>
      <c r="C21" s="82">
        <f>SUMIFS('Lançamentos'!$F$9:$F$1508,'Lançamentos'!$H$9:$H$1508,'Comece aqui'!$D$15,'Lançamentos'!$G$9:$G$1508,$A21,'Lançamentos'!$I$9:$I$1508,"Receita",'Lançamentos'!$E$9:$E$1508,"Sim")</f>
        <v/>
      </c>
      <c r="D21" s="82">
        <f>SUMIFS('Lançamentos'!$F$9:$F$1508,'Lançamentos'!$H$9:$H$1508,'Comece aqui'!$D$15,'Lançamentos'!$G$9:$G$1508,$A21,'Lançamentos'!$I$9:$I$1508,"Receita")-C21</f>
        <v/>
      </c>
      <c r="E21" s="81">
        <f>C21+D21</f>
        <v/>
      </c>
      <c r="F21" s="82">
        <f>SUMIFS('Lançamentos'!$F$9:$F$1508,'Lançamentos'!$H$9:$H$1508,'Comece aqui'!$D$15,'Lançamentos'!$G$9:$G$1508,$A21,'Lançamentos'!$I$9:$I$1508,"Compra")</f>
        <v/>
      </c>
      <c r="G21" s="82">
        <f>SUMIFS('Lançamentos'!$F$9:$F$1508,'Lançamentos'!$H$9:$H$1508,'Comece aqui'!$D$15,'Lançamentos'!$G$9:$G$1508,$A21,'Lançamentos'!$I$9:$I$1508,"Despesa")</f>
        <v/>
      </c>
      <c r="H21" s="82">
        <f>E21-F21-G21</f>
        <v/>
      </c>
      <c r="I21" s="82">
        <f>SUMIFS('Lançamentos'!$F$9:$F$1508,'Lançamentos'!$H$9:$H$1508,'Comece aqui'!$D$15,'Lançamentos'!$G$9:$G$1508,$A21,'Lançamentos'!$I$9:$I$1508,"Retirada")</f>
        <v/>
      </c>
      <c r="J21" s="82">
        <f>SUMIFS('Lançamentos'!$F$9:$F$1508,'Lançamentos'!$H$9:$H$1508,'Comece aqui'!$D$15,'Lançamentos'!$G$9:$G$1508,$A21,'Lançamentos'!$I$9:$I$1508,"Outra entrada")</f>
        <v/>
      </c>
      <c r="K21" s="82">
        <f>E21+J21-F21-G21-I21</f>
        <v/>
      </c>
      <c r="L21" s="82">
        <f>SUM($K$10:K21)</f>
        <v/>
      </c>
      <c r="M21" s="81">
        <f>SUM($E$10:E21)</f>
        <v/>
      </c>
      <c r="N21" s="82">
        <f>IF($A21&lt;Listas!$H$2,0,'Comece aqui'!$D$19*($A21-Listas!$H$2+1))</f>
        <v/>
      </c>
      <c r="O21" s="83">
        <f>IF('Comece aqui'!$D$18&gt;0,M21/'Comece aqui'!$D$18,0)</f>
        <v/>
      </c>
      <c r="P21" s="84">
        <f>IF(E21=0,"",IF(M21&gt;'Comece aqui'!$D$18*1.2,"Passou mais de 20%",IF(M21&gt;'Comece aqui'!$D$18,"Passou do limite",IF(M21&gt;N21,"Acima da média","Dentro da média"))))</f>
        <v/>
      </c>
      <c r="Q21" s="8" t="n"/>
      <c r="R21" s="1" t="n"/>
      <c r="S21" s="80">
        <f>IF($A21&lt;Listas!$H$2,0,'Comece aqui'!$D$19)</f>
        <v/>
      </c>
      <c r="T21" s="80">
        <f>'Comece aqui'!$D$18</f>
        <v/>
      </c>
    </row>
    <row r="22" ht="22" customHeight="1">
      <c r="A22" s="5" t="n"/>
      <c r="B22" s="85" t="inlineStr">
        <is>
          <t>Total</t>
        </is>
      </c>
      <c r="C22" s="85">
        <f>SUM(C10:C21)</f>
        <v/>
      </c>
      <c r="D22" s="85">
        <f>SUM(D10:D21)</f>
        <v/>
      </c>
      <c r="E22" s="85">
        <f>SUM(E10:E21)</f>
        <v/>
      </c>
      <c r="F22" s="85">
        <f>SUM(F10:F21)</f>
        <v/>
      </c>
      <c r="G22" s="85">
        <f>SUM(G10:G21)</f>
        <v/>
      </c>
      <c r="H22" s="85">
        <f>SUM(H10:H21)</f>
        <v/>
      </c>
      <c r="I22" s="85">
        <f>SUM(I10:I21)</f>
        <v/>
      </c>
      <c r="J22" s="85">
        <f>SUM(J10:J21)</f>
        <v/>
      </c>
      <c r="K22" s="85">
        <f>SUM(K10:K21)</f>
        <v/>
      </c>
      <c r="L22" s="85">
        <f>L21</f>
        <v/>
      </c>
      <c r="M22" s="85">
        <f>M21</f>
        <v/>
      </c>
      <c r="N22" s="85">
        <f>'Comece aqui'!$D$18</f>
        <v/>
      </c>
      <c r="O22" s="86">
        <f>O21</f>
        <v/>
      </c>
      <c r="P22" s="85" t="n"/>
      <c r="Q22" s="8" t="n"/>
      <c r="R22" s="1" t="n"/>
    </row>
    <row r="23">
      <c r="A23" s="5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87" t="inlineStr">
        <is>
          <t>limite do ano</t>
        </is>
      </c>
      <c r="O23" s="7" t="n"/>
      <c r="P23" s="7" t="n"/>
      <c r="Q23" s="8" t="n"/>
      <c r="R23" s="1" t="n"/>
    </row>
    <row r="24">
      <c r="A24" s="5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8" t="n"/>
      <c r="R24" s="1" t="n"/>
    </row>
    <row r="25" ht="18" customHeight="1">
      <c r="A25" s="5" t="n"/>
      <c r="B25" s="88" t="inlineStr">
        <is>
          <t>Faturamento é tudo o que você vendeu ou recebeu por serviço, com ou sem nota. É ele que conta para o limite do MEI.</t>
        </is>
      </c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8" t="n"/>
      <c r="R25" s="1" t="n"/>
    </row>
    <row r="26" ht="18" customHeight="1">
      <c r="A26" s="5" t="n"/>
      <c r="B26" s="88" t="inlineStr">
        <is>
          <t>Lucro = faturamento menos compras e despesas do negócio. Retirada é o dinheiro que você tirou para você e não diminui o lucro.</t>
        </is>
      </c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8" t="n"/>
      <c r="R26" s="1" t="n"/>
    </row>
    <row r="27" ht="18" customHeight="1">
      <c r="A27" s="5" t="n"/>
      <c r="B27" s="88" t="inlineStr">
        <is>
          <t>Média permitida até aqui mostra o ritmo: se o faturado passa dela, no mesmo ritmo você chega ao limite antes de dezembro.</t>
        </is>
      </c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8" t="n"/>
      <c r="R27" s="1" t="n"/>
    </row>
    <row r="28">
      <c r="A28" s="22" t="n"/>
      <c r="B28" s="23" t="n"/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4" t="n"/>
      <c r="R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</row>
    <row r="30" hidden="1">
      <c r="B30" s="80" t="inlineStr">
        <is>
          <t>Apoio aos gráficos do Painel</t>
        </is>
      </c>
      <c r="C30" s="80" t="n"/>
      <c r="E30" s="74" t="inlineStr">
        <is>
          <t>Média mensal permitida</t>
        </is>
      </c>
      <c r="F30" s="74" t="inlineStr">
        <is>
          <t>Limite do ano</t>
        </is>
      </c>
    </row>
    <row r="31" hidden="1">
      <c r="B31" s="80" t="inlineStr">
        <is>
          <t>Usado</t>
        </is>
      </c>
      <c r="C31" s="80">
        <f>MIN(E22,'Comece aqui'!$D$18)</f>
        <v/>
      </c>
    </row>
    <row r="32" hidden="1">
      <c r="B32" s="80" t="inlineStr">
        <is>
          <t>Disponível</t>
        </is>
      </c>
      <c r="C32" s="80">
        <f>MAX(0,'Comece aqui'!$D$18-E22)</f>
        <v/>
      </c>
    </row>
    <row r="33" hidden="1">
      <c r="B33" s="80" t="inlineStr">
        <is>
          <t>Acima do limite</t>
        </is>
      </c>
      <c r="C33" s="80">
        <f>MAX(0,E22-'Comece aqui'!$D$18)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8"/>
    <mergeCell ref="B25:P25"/>
    <mergeCell ref="M8:P8"/>
    <mergeCell ref="I8:L8"/>
    <mergeCell ref="C8:E8"/>
    <mergeCell ref="F8:H8"/>
    <mergeCell ref="B27:P27"/>
    <mergeCell ref="B26:P26"/>
  </mergeCells>
  <conditionalFormatting sqref="P10:P21">
    <cfRule type="expression" priority="1" dxfId="4">
      <formula>P10="Passou mais de 20%"</formula>
    </cfRule>
    <cfRule type="expression" priority="2" dxfId="6">
      <formula>P10="Passou do limite"</formula>
    </cfRule>
    <cfRule type="expression" priority="3" dxfId="7">
      <formula>P10="Acima da média"</formula>
    </cfRule>
    <cfRule type="expression" priority="4" dxfId="8">
      <formula>P10="Dentro da média"</formula>
    </cfRule>
  </conditionalFormatting>
  <conditionalFormatting sqref="H10:H22">
    <cfRule type="cellIs" priority="5" operator="lessThan" dxfId="9">
      <formula>0</formula>
    </cfRule>
  </conditionalFormatting>
  <conditionalFormatting sqref="K10:L22">
    <cfRule type="cellIs" priority="6" operator="lessThan" dxfId="9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235D93"/>
    <outlinePr summaryBelow="1" summaryRight="1"/>
    <pageSetUpPr fitToPage="1"/>
  </sheetPr>
  <dimension ref="A1:G4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2" customWidth="1" min="2" max="2"/>
    <col width="18" customWidth="1" min="3" max="3"/>
    <col width="18" customWidth="1" min="4" max="4"/>
    <col width="18" customWidth="1" min="5" max="5"/>
    <col width="3" customWidth="1" min="6" max="6"/>
  </cols>
  <sheetData>
    <row r="1" ht="12" customHeight="1"/>
    <row r="2" ht="24" customHeight="1"/>
    <row r="3" ht="24" customHeight="1"/>
    <row r="4" ht="24" customHeight="1"/>
    <row r="5" ht="12" customHeight="1"/>
    <row r="6" ht="4" customHeight="1"/>
    <row r="7" ht="12" customHeight="1">
      <c r="A7" s="2" t="n"/>
      <c r="B7" s="3" t="n"/>
      <c r="C7" s="3" t="n"/>
      <c r="D7" s="3" t="n"/>
      <c r="E7" s="3" t="n"/>
      <c r="F7" s="4" t="n"/>
      <c r="G7" s="1" t="n"/>
    </row>
    <row r="8">
      <c r="A8" s="5" t="n"/>
      <c r="B8" s="89" t="inlineStr">
        <is>
          <t>Escolha o mês</t>
        </is>
      </c>
      <c r="C8" s="90" t="inlineStr">
        <is>
          <t>Setembro</t>
        </is>
      </c>
      <c r="D8" s="91">
        <f>'Comece aqui'!$D$15</f>
        <v/>
      </c>
      <c r="E8" s="7" t="n"/>
      <c r="F8" s="8" t="n"/>
      <c r="G8" s="1" t="n"/>
    </row>
    <row r="9">
      <c r="A9" s="5" t="n"/>
      <c r="B9" s="7" t="n"/>
      <c r="C9" s="7" t="n"/>
      <c r="D9" s="7" t="n"/>
      <c r="E9" s="7" t="n"/>
      <c r="F9" s="8" t="n"/>
      <c r="G9" s="1" t="n"/>
    </row>
    <row r="10">
      <c r="A10" s="5" t="n"/>
      <c r="B10" s="92" t="inlineStr">
        <is>
          <t>CNPJ</t>
        </is>
      </c>
      <c r="C10" s="93">
        <f>IF('Comece aqui'!$D$12="","",'Comece aqui'!$D$12)</f>
        <v/>
      </c>
      <c r="D10" s="94" t="n"/>
      <c r="E10" s="94" t="n"/>
      <c r="F10" s="8" t="n"/>
      <c r="G10" s="1" t="n"/>
    </row>
    <row r="11">
      <c r="A11" s="5" t="n"/>
      <c r="B11" s="92" t="inlineStr">
        <is>
          <t>Empreendedor individual</t>
        </is>
      </c>
      <c r="C11" s="93">
        <f>IF('Comece aqui'!$D$11="","",'Comece aqui'!$D$11)</f>
        <v/>
      </c>
      <c r="D11" s="94" t="n"/>
      <c r="E11" s="94" t="n"/>
      <c r="F11" s="8" t="n"/>
      <c r="G11" s="1" t="n"/>
    </row>
    <row r="12">
      <c r="A12" s="5" t="n"/>
      <c r="B12" s="92" t="inlineStr">
        <is>
          <t>Período de apuração</t>
        </is>
      </c>
      <c r="C12" s="93">
        <f>C8&amp;" de "&amp;D8</f>
        <v/>
      </c>
      <c r="D12" s="94" t="n"/>
      <c r="E12" s="94" t="n"/>
      <c r="F12" s="8" t="n"/>
      <c r="G12" s="1" t="n"/>
    </row>
    <row r="13">
      <c r="A13" s="5" t="n"/>
      <c r="B13" s="7" t="n"/>
      <c r="C13" s="7" t="n"/>
      <c r="D13" s="7" t="n"/>
      <c r="E13" s="7" t="n"/>
      <c r="F13" s="8" t="n"/>
      <c r="G13" s="1" t="n"/>
    </row>
    <row r="14" ht="22" customHeight="1">
      <c r="A14" s="5" t="n"/>
      <c r="B14" s="95" t="inlineStr">
        <is>
          <t>RECEITA BRUTA MENSAL DE REVENDA DE MERCADORIAS (COMÉRCIO)</t>
        </is>
      </c>
      <c r="C14" s="96" t="n"/>
      <c r="D14" s="96" t="n"/>
      <c r="E14" s="96" t="n"/>
      <c r="F14" s="8" t="n"/>
      <c r="G14" s="1" t="n"/>
    </row>
    <row r="15">
      <c r="A15" s="5" t="n"/>
      <c r="B15" s="97" t="inlineStr">
        <is>
          <t>I - Receita com dispensa de emissão de documento fiscal</t>
        </is>
      </c>
      <c r="C15" s="98">
        <f>SUMIFS('Lançamentos'!$F$9:$F$1508,'Lançamentos'!$I$9:$I$1508,"Receita",'Lançamentos'!$J$9:$J$1508,"Comércio",'Lançamentos'!$H$9:$H$1508,$D$8,'Lançamentos'!$G$9:$G$1508,MATCH($C$8,Listas!$F$2:$F$13,0),'Lançamentos'!$E$9:$E$1508,"&lt;&gt;Sim")</f>
        <v/>
      </c>
      <c r="D15" s="94" t="n"/>
      <c r="E15" s="94" t="n"/>
      <c r="F15" s="8" t="n"/>
      <c r="G15" s="1" t="n"/>
    </row>
    <row r="16">
      <c r="A16" s="5" t="n"/>
      <c r="B16" s="97" t="inlineStr">
        <is>
          <t>I - Receita com documento fiscal emitido</t>
        </is>
      </c>
      <c r="C16" s="98">
        <f>SUMIFS('Lançamentos'!$F$9:$F$1508,'Lançamentos'!$I$9:$I$1508,"Receita",'Lançamentos'!$J$9:$J$1508,"Comércio",'Lançamentos'!$H$9:$H$1508,$D$8,'Lançamentos'!$G$9:$G$1508,MATCH($C$8,Listas!$F$2:$F$13,0),'Lançamentos'!$E$9:$E$1508,"Sim")</f>
        <v/>
      </c>
      <c r="D16" s="94" t="n"/>
      <c r="E16" s="94" t="n"/>
      <c r="F16" s="8" t="n"/>
      <c r="G16" s="1" t="n"/>
    </row>
    <row r="17">
      <c r="A17" s="5" t="n"/>
      <c r="B17" s="99" t="inlineStr">
        <is>
          <t>I - Total das receitas</t>
        </is>
      </c>
      <c r="C17" s="100">
        <f>C15+C16</f>
        <v/>
      </c>
      <c r="D17" s="46" t="n"/>
      <c r="E17" s="46" t="n"/>
      <c r="F17" s="8" t="n"/>
      <c r="G17" s="1" t="n"/>
    </row>
    <row r="18">
      <c r="A18" s="5" t="n"/>
      <c r="B18" s="7" t="n"/>
      <c r="C18" s="7" t="n"/>
      <c r="D18" s="7" t="n"/>
      <c r="E18" s="7" t="n"/>
      <c r="F18" s="8" t="n"/>
      <c r="G18" s="1" t="n"/>
    </row>
    <row r="19" ht="22" customHeight="1">
      <c r="A19" s="5" t="n"/>
      <c r="B19" s="95" t="inlineStr">
        <is>
          <t>RECEITA BRUTA MENSAL DE VENDA DE PRODUTOS INDUSTRIALIZADOS (INDÚSTRIA)</t>
        </is>
      </c>
      <c r="C19" s="96" t="n"/>
      <c r="D19" s="96" t="n"/>
      <c r="E19" s="96" t="n"/>
      <c r="F19" s="8" t="n"/>
      <c r="G19" s="1" t="n"/>
    </row>
    <row r="20">
      <c r="A20" s="5" t="n"/>
      <c r="B20" s="97" t="inlineStr">
        <is>
          <t>II - Receita com dispensa de emissão de documento fiscal</t>
        </is>
      </c>
      <c r="C20" s="98">
        <f>SUMIFS('Lançamentos'!$F$9:$F$1508,'Lançamentos'!$I$9:$I$1508,"Receita",'Lançamentos'!$J$9:$J$1508,"Indústria",'Lançamentos'!$H$9:$H$1508,$D$8,'Lançamentos'!$G$9:$G$1508,MATCH($C$8,Listas!$F$2:$F$13,0),'Lançamentos'!$E$9:$E$1508,"&lt;&gt;Sim")</f>
        <v/>
      </c>
      <c r="D20" s="94" t="n"/>
      <c r="E20" s="94" t="n"/>
      <c r="F20" s="8" t="n"/>
      <c r="G20" s="1" t="n"/>
    </row>
    <row r="21">
      <c r="A21" s="5" t="n"/>
      <c r="B21" s="97" t="inlineStr">
        <is>
          <t>II - Receita com documento fiscal emitido</t>
        </is>
      </c>
      <c r="C21" s="98">
        <f>SUMIFS('Lançamentos'!$F$9:$F$1508,'Lançamentos'!$I$9:$I$1508,"Receita",'Lançamentos'!$J$9:$J$1508,"Indústria",'Lançamentos'!$H$9:$H$1508,$D$8,'Lançamentos'!$G$9:$G$1508,MATCH($C$8,Listas!$F$2:$F$13,0),'Lançamentos'!$E$9:$E$1508,"Sim")</f>
        <v/>
      </c>
      <c r="D21" s="94" t="n"/>
      <c r="E21" s="94" t="n"/>
      <c r="F21" s="8" t="n"/>
      <c r="G21" s="1" t="n"/>
    </row>
    <row r="22">
      <c r="A22" s="5" t="n"/>
      <c r="B22" s="99" t="inlineStr">
        <is>
          <t>II - Total das receitas</t>
        </is>
      </c>
      <c r="C22" s="100">
        <f>C20+C21</f>
        <v/>
      </c>
      <c r="D22" s="46" t="n"/>
      <c r="E22" s="46" t="n"/>
      <c r="F22" s="8" t="n"/>
      <c r="G22" s="1" t="n"/>
    </row>
    <row r="23">
      <c r="A23" s="5" t="n"/>
      <c r="B23" s="7" t="n"/>
      <c r="C23" s="7" t="n"/>
      <c r="D23" s="7" t="n"/>
      <c r="E23" s="7" t="n"/>
      <c r="F23" s="8" t="n"/>
      <c r="G23" s="1" t="n"/>
    </row>
    <row r="24" ht="22" customHeight="1">
      <c r="A24" s="5" t="n"/>
      <c r="B24" s="95" t="inlineStr">
        <is>
          <t>RECEITA BRUTA MENSAL DE PRESTAÇÃO DE SERVIÇOS</t>
        </is>
      </c>
      <c r="C24" s="96" t="n"/>
      <c r="D24" s="96" t="n"/>
      <c r="E24" s="96" t="n"/>
      <c r="F24" s="8" t="n"/>
      <c r="G24" s="1" t="n"/>
    </row>
    <row r="25">
      <c r="A25" s="5" t="n"/>
      <c r="B25" s="97" t="inlineStr">
        <is>
          <t>III - Receita com dispensa de emissão de documento fiscal</t>
        </is>
      </c>
      <c r="C25" s="98">
        <f>SUMIFS('Lançamentos'!$F$9:$F$1508,'Lançamentos'!$I$9:$I$1508,"Receita",'Lançamentos'!$J$9:$J$1508,"Serviços",'Lançamentos'!$H$9:$H$1508,$D$8,'Lançamentos'!$G$9:$G$1508,MATCH($C$8,Listas!$F$2:$F$13,0),'Lançamentos'!$E$9:$E$1508,"&lt;&gt;Sim")</f>
        <v/>
      </c>
      <c r="D25" s="94" t="n"/>
      <c r="E25" s="94" t="n"/>
      <c r="F25" s="8" t="n"/>
      <c r="G25" s="1" t="n"/>
    </row>
    <row r="26">
      <c r="A26" s="5" t="n"/>
      <c r="B26" s="97" t="inlineStr">
        <is>
          <t>III - Receita com documento fiscal emitido</t>
        </is>
      </c>
      <c r="C26" s="98">
        <f>SUMIFS('Lançamentos'!$F$9:$F$1508,'Lançamentos'!$I$9:$I$1508,"Receita",'Lançamentos'!$J$9:$J$1508,"Serviços",'Lançamentos'!$H$9:$H$1508,$D$8,'Lançamentos'!$G$9:$G$1508,MATCH($C$8,Listas!$F$2:$F$13,0),'Lançamentos'!$E$9:$E$1508,"Sim")</f>
        <v/>
      </c>
      <c r="D26" s="94" t="n"/>
      <c r="E26" s="94" t="n"/>
      <c r="F26" s="8" t="n"/>
      <c r="G26" s="1" t="n"/>
    </row>
    <row r="27">
      <c r="A27" s="5" t="n"/>
      <c r="B27" s="99" t="inlineStr">
        <is>
          <t>III - Total das receitas</t>
        </is>
      </c>
      <c r="C27" s="100">
        <f>C25+C26</f>
        <v/>
      </c>
      <c r="D27" s="46" t="n"/>
      <c r="E27" s="46" t="n"/>
      <c r="F27" s="8" t="n"/>
      <c r="G27" s="1" t="n"/>
    </row>
    <row r="28">
      <c r="A28" s="5" t="n"/>
      <c r="B28" s="7" t="n"/>
      <c r="C28" s="7" t="n"/>
      <c r="D28" s="7" t="n"/>
      <c r="E28" s="7" t="n"/>
      <c r="F28" s="8" t="n"/>
      <c r="G28" s="1" t="n"/>
    </row>
    <row r="29" ht="26" customHeight="1">
      <c r="A29" s="5" t="n"/>
      <c r="B29" s="101" t="inlineStr">
        <is>
          <t>TOTAL GERAL DAS RECEITAS BRUTAS NO MÊS (I + II + III)</t>
        </is>
      </c>
      <c r="C29" s="102">
        <f>C17+C22+C27</f>
        <v/>
      </c>
      <c r="D29" s="96" t="n"/>
      <c r="E29" s="96" t="n"/>
      <c r="F29" s="8" t="n"/>
      <c r="G29" s="1" t="n"/>
    </row>
    <row r="30">
      <c r="A30" s="5" t="n"/>
      <c r="B30" s="7" t="n"/>
      <c r="C30" s="7" t="n"/>
      <c r="D30" s="7" t="n"/>
      <c r="E30" s="7" t="n"/>
      <c r="F30" s="8" t="n"/>
      <c r="G30" s="1" t="n"/>
    </row>
    <row r="31">
      <c r="A31" s="5" t="n"/>
      <c r="B31" s="103" t="inlineStr">
        <is>
          <t>Local e data: ____________________________________</t>
        </is>
      </c>
      <c r="C31" s="7" t="n"/>
      <c r="D31" s="7" t="n"/>
      <c r="E31" s="7" t="n"/>
      <c r="F31" s="8" t="n"/>
      <c r="G31" s="1" t="n"/>
    </row>
    <row r="32">
      <c r="A32" s="5" t="n"/>
      <c r="B32" s="7" t="n"/>
      <c r="C32" s="7" t="n"/>
      <c r="D32" s="7" t="n"/>
      <c r="E32" s="7" t="n"/>
      <c r="F32" s="8" t="n"/>
      <c r="G32" s="1" t="n"/>
    </row>
    <row r="33">
      <c r="A33" s="5" t="n"/>
      <c r="B33" s="103" t="inlineStr">
        <is>
          <t>Assinatura do empresário: ________________________</t>
        </is>
      </c>
      <c r="C33" s="7" t="n"/>
      <c r="D33" s="7" t="n"/>
      <c r="E33" s="7" t="n"/>
      <c r="F33" s="8" t="n"/>
      <c r="G33" s="1" t="n"/>
    </row>
    <row r="34">
      <c r="A34" s="5" t="n"/>
      <c r="B34" s="7" t="n"/>
      <c r="C34" s="7" t="n"/>
      <c r="D34" s="7" t="n"/>
      <c r="E34" s="7" t="n"/>
      <c r="F34" s="8" t="n"/>
      <c r="G34" s="1" t="n"/>
    </row>
    <row r="35">
      <c r="A35" s="5" t="n"/>
      <c r="B35" s="104" t="inlineStr">
        <is>
          <t>Encontram-se anexados a este relatório:</t>
        </is>
      </c>
      <c r="C35" s="7" t="n"/>
      <c r="D35" s="7" t="n"/>
      <c r="E35" s="7" t="n"/>
      <c r="F35" s="8" t="n"/>
      <c r="G35" s="1" t="n"/>
    </row>
    <row r="36">
      <c r="A36" s="5" t="n"/>
      <c r="B36" s="105" t="inlineStr">
        <is>
          <t>Os documentos fiscais de compras de mercadorias e insumos do período.</t>
        </is>
      </c>
      <c r="C36" s="7" t="n"/>
      <c r="D36" s="7" t="n"/>
      <c r="E36" s="7" t="n"/>
      <c r="F36" s="8" t="n"/>
      <c r="G36" s="1" t="n"/>
    </row>
    <row r="37">
      <c r="A37" s="5" t="n"/>
      <c r="B37" s="105" t="inlineStr">
        <is>
          <t>As notas fiscais emitidas no período.</t>
        </is>
      </c>
      <c r="C37" s="7" t="n"/>
      <c r="D37" s="7" t="n"/>
      <c r="E37" s="7" t="n"/>
      <c r="F37" s="8" t="n"/>
      <c r="G37" s="1" t="n"/>
    </row>
    <row r="38">
      <c r="A38" s="5" t="n"/>
      <c r="B38" s="7" t="n"/>
      <c r="C38" s="7" t="n"/>
      <c r="D38" s="7" t="n"/>
      <c r="E38" s="7" t="n"/>
      <c r="F38" s="8" t="n"/>
      <c r="G38" s="1" t="n"/>
    </row>
    <row r="39">
      <c r="A39" s="5" t="n"/>
      <c r="B39" s="106" t="inlineStr">
        <is>
          <t>Preencha até o dia 20 do mês seguinte, imprima ou salve em PDF e guarde junto com as notas. Não precisa enviar para a Receita, mas precisa guardar.</t>
        </is>
      </c>
      <c r="C39" s="46" t="n"/>
      <c r="D39" s="46" t="n"/>
      <c r="E39" s="46" t="n"/>
      <c r="F39" s="8" t="n"/>
      <c r="G39" s="1" t="n"/>
    </row>
    <row r="40">
      <c r="A40" s="5" t="n"/>
      <c r="B40" s="46" t="n"/>
      <c r="C40" s="46" t="n"/>
      <c r="D40" s="46" t="n"/>
      <c r="E40" s="46" t="n"/>
      <c r="F40" s="8" t="n"/>
      <c r="G40" s="1" t="n"/>
    </row>
    <row r="41">
      <c r="A41" s="22" t="n"/>
      <c r="B41" s="23" t="n"/>
      <c r="C41" s="23" t="n"/>
      <c r="D41" s="23" t="n"/>
      <c r="E41" s="23" t="n"/>
      <c r="F41" s="24" t="n"/>
      <c r="G41" s="1" t="n"/>
    </row>
    <row r="42">
      <c r="A42" s="1" t="n"/>
      <c r="B42" s="1" t="n"/>
      <c r="C42" s="1" t="n"/>
      <c r="D42" s="1" t="n"/>
      <c r="E42" s="1" t="n"/>
      <c r="F42" s="1" t="n"/>
      <c r="G42" s="1" t="n"/>
    </row>
    <row r="43">
      <c r="A43" s="1" t="n"/>
      <c r="B43" s="1" t="n"/>
      <c r="C43" s="1" t="n"/>
      <c r="D43" s="1" t="n"/>
      <c r="E43" s="1" t="n"/>
      <c r="F43" s="1" t="n"/>
      <c r="G43" s="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C16:E16"/>
    <mergeCell ref="C11:E11"/>
    <mergeCell ref="C27:E27"/>
    <mergeCell ref="B39:E40"/>
    <mergeCell ref="B29"/>
    <mergeCell ref="C22:E22"/>
    <mergeCell ref="C17:E17"/>
    <mergeCell ref="C26:E26"/>
    <mergeCell ref="B24:E24"/>
    <mergeCell ref="B19:E19"/>
    <mergeCell ref="C29:E29"/>
    <mergeCell ref="C21:E21"/>
    <mergeCell ref="C20:E20"/>
    <mergeCell ref="C15:E15"/>
    <mergeCell ref="C12:E12"/>
    <mergeCell ref="C25:E25"/>
    <mergeCell ref="B14:E14"/>
    <mergeCell ref="C10:E10"/>
  </mergeCells>
  <dataValidations count="1">
    <dataValidation sqref="C8" showDropDown="0" showInputMessage="0" showErrorMessage="0" allowBlank="0" type="list">
      <formula1>=Listas!$F$2:$F$13</formula1>
    </dataValidation>
  </dataValidations>
  <pageMargins left="0.75" right="0.75" top="1" bottom="1" header="0.5" footer="0.5"/>
  <pageSetup orientation="portrait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235D93"/>
    <outlinePr summaryBelow="1" summaryRight="1"/>
    <pageSetUpPr/>
  </sheetPr>
  <dimension ref="A1:G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0" customWidth="1" min="2" max="2"/>
    <col width="20" customWidth="1" min="3" max="3"/>
    <col width="4" customWidth="1" min="4" max="4"/>
    <col width="58" customWidth="1" min="5" max="5"/>
    <col width="3" customWidth="1" min="6" max="6"/>
  </cols>
  <sheetData>
    <row r="1" ht="12" customHeight="1"/>
    <row r="2" ht="24" customHeight="1"/>
    <row r="3" ht="24" customHeight="1"/>
    <row r="4" ht="24" customHeight="1"/>
    <row r="5" ht="12" customHeight="1"/>
    <row r="6" ht="4" customHeight="1"/>
    <row r="7" ht="12" customHeight="1">
      <c r="A7" s="2" t="n"/>
      <c r="B7" s="3" t="n"/>
      <c r="C7" s="3" t="n"/>
      <c r="D7" s="3" t="n"/>
      <c r="E7" s="3" t="n"/>
      <c r="F7" s="4" t="n"/>
      <c r="G7" s="1" t="n"/>
    </row>
    <row r="8">
      <c r="A8" s="5" t="n"/>
      <c r="B8" s="6" t="inlineStr">
        <is>
          <t>DASN-SIMEI (declaração anual do MEI)</t>
        </is>
      </c>
      <c r="C8" s="7" t="n"/>
      <c r="D8" s="7" t="n"/>
      <c r="E8" s="7" t="n"/>
      <c r="F8" s="8" t="n"/>
      <c r="G8" s="1" t="n"/>
    </row>
    <row r="9">
      <c r="A9" s="5" t="n"/>
      <c r="B9" s="9">
        <f>"Entregar até 31 de maio de "&amp;('Comece aqui'!$D$15+1)&amp;", com os números de "&amp;'Comece aqui'!$D$15&amp;"."</f>
        <v/>
      </c>
      <c r="C9" s="7" t="n"/>
      <c r="D9" s="7" t="n"/>
      <c r="E9" s="7" t="n"/>
      <c r="F9" s="8" t="n"/>
      <c r="G9" s="1" t="n"/>
    </row>
    <row r="10" ht="28" customHeight="1">
      <c r="A10" s="5" t="n"/>
      <c r="B10" s="107" t="inlineStr">
        <is>
          <t>Receita bruta total do ano</t>
        </is>
      </c>
      <c r="C10" s="108">
        <f>SUMIFS('Lançamentos'!$F$9:$F$1508,'Lançamentos'!$I$9:$I$1508,"Receita",'Lançamentos'!$J$9:$J$1508,"Comércio",'Lançamentos'!$H$9:$H$1508,'Comece aqui'!$D$15)+SUMIFS('Lançamentos'!$F$9:$F$1508,'Lançamentos'!$I$9:$I$1508,"Receita",'Lançamentos'!$J$9:$J$1508,"Indústria",'Lançamentos'!$H$9:$H$1508,'Comece aqui'!$D$15)+SUMIFS('Lançamentos'!$F$9:$F$1508,'Lançamentos'!$I$9:$I$1508,"Receita",'Lançamentos'!$J$9:$J$1508,"Serviços",'Lançamentos'!$H$9:$H$1508,'Comece aqui'!$D$15)</f>
        <v/>
      </c>
      <c r="D10" s="7" t="n"/>
      <c r="E10" s="88" t="inlineStr">
        <is>
          <t>Soma de tudo o que você vendeu e recebeu por serviço, com e sem nota.</t>
        </is>
      </c>
      <c r="F10" s="8" t="n"/>
      <c r="G10" s="1" t="n"/>
    </row>
    <row r="11" ht="28" customHeight="1">
      <c r="A11" s="5" t="n"/>
      <c r="B11" s="107" t="inlineStr">
        <is>
          <t>Dessa receita, quanto foi de comércio e indústria</t>
        </is>
      </c>
      <c r="C11" s="108">
        <f>SUMIFS('Lançamentos'!$F$9:$F$1508,'Lançamentos'!$I$9:$I$1508,"Receita",'Lançamentos'!$J$9:$J$1508,"Comércio",'Lançamentos'!$H$9:$H$1508,'Comece aqui'!$D$15)+SUMIFS('Lançamentos'!$F$9:$F$1508,'Lançamentos'!$I$9:$I$1508,"Receita",'Lançamentos'!$J$9:$J$1508,"Indústria",'Lançamentos'!$H$9:$H$1508,'Comece aqui'!$D$15)</f>
        <v/>
      </c>
      <c r="D11" s="7" t="n"/>
      <c r="E11" s="88" t="inlineStr">
        <is>
          <t>Vendas de mercadorias e de produtos que você fabrica.</t>
        </is>
      </c>
      <c r="F11" s="8" t="n"/>
      <c r="G11" s="1" t="n"/>
    </row>
    <row r="12" ht="28" customHeight="1">
      <c r="A12" s="5" t="n"/>
      <c r="B12" s="107" t="inlineStr">
        <is>
          <t>Dessa receita, quanto foi de serviços</t>
        </is>
      </c>
      <c r="C12" s="108">
        <f>SUMIFS('Lançamentos'!$F$9:$F$1508,'Lançamentos'!$I$9:$I$1508,"Receita",'Lançamentos'!$J$9:$J$1508,"Serviços",'Lançamentos'!$H$9:$H$1508,'Comece aqui'!$D$15)</f>
        <v/>
      </c>
      <c r="D12" s="7" t="n"/>
      <c r="E12" s="88" t="inlineStr">
        <is>
          <t>Prestação de serviços.</t>
        </is>
      </c>
      <c r="F12" s="8" t="n"/>
      <c r="G12" s="1" t="n"/>
    </row>
    <row r="13" ht="28" customHeight="1">
      <c r="A13" s="5" t="n"/>
      <c r="B13" s="107" t="inlineStr">
        <is>
          <t>Teve funcionário no ano?</t>
        </is>
      </c>
      <c r="C13" s="109" t="inlineStr">
        <is>
          <t>Não</t>
        </is>
      </c>
      <c r="D13" s="7" t="n"/>
      <c r="E13" s="88" t="inlineStr">
        <is>
          <t>Escolha Sim ou Não. Se teve, a DASN pede essa informação.</t>
        </is>
      </c>
      <c r="F13" s="8" t="n"/>
      <c r="G13" s="1" t="n"/>
    </row>
    <row r="14" ht="14" customHeight="1">
      <c r="A14" s="5" t="n"/>
      <c r="B14" s="7" t="n"/>
      <c r="C14" s="7" t="n"/>
      <c r="D14" s="7" t="n"/>
      <c r="E14" s="7" t="n"/>
      <c r="F14" s="8" t="n"/>
      <c r="G14" s="1" t="n"/>
    </row>
    <row r="15">
      <c r="A15" s="5" t="n"/>
      <c r="B15" s="6" t="inlineStr">
        <is>
          <t>Imposto de Renda da pessoa física (estimativa)</t>
        </is>
      </c>
      <c r="C15" s="7" t="n"/>
      <c r="D15" s="7" t="n"/>
      <c r="E15" s="7" t="n"/>
      <c r="F15" s="8" t="n"/>
      <c r="G15" s="1" t="n"/>
    </row>
    <row r="16">
      <c r="A16" s="5" t="n"/>
      <c r="B16" s="9" t="inlineStr">
        <is>
          <t>Parte do lucro do MEI é isenta de IR. O restante entra como rendimento tributável na sua declaração.</t>
        </is>
      </c>
      <c r="C16" s="7" t="n"/>
      <c r="D16" s="7" t="n"/>
      <c r="E16" s="7" t="n"/>
      <c r="F16" s="8" t="n"/>
      <c r="G16" s="1" t="n"/>
    </row>
    <row r="17" ht="28" customHeight="1">
      <c r="A17" s="5" t="n"/>
      <c r="B17" s="110" t="inlineStr">
        <is>
          <t>Faturamento do ano</t>
        </is>
      </c>
      <c r="C17" s="108">
        <f>C10</f>
        <v/>
      </c>
      <c r="D17" s="7" t="n"/>
      <c r="E17" s="88" t="inlineStr">
        <is>
          <t>Mesmo valor da DASN-SIMEI.</t>
        </is>
      </c>
      <c r="F17" s="8" t="n"/>
      <c r="G17" s="1" t="n"/>
    </row>
    <row r="18" ht="28" customHeight="1">
      <c r="A18" s="5" t="n"/>
      <c r="B18" s="110" t="inlineStr">
        <is>
          <t>Gastos do negócio no ano (compras e despesas)</t>
        </is>
      </c>
      <c r="C18" s="108">
        <f>'Mês a mês'!F22+'Mês a mês'!G22</f>
        <v/>
      </c>
      <c r="D18" s="7" t="n"/>
      <c r="E18" s="88" t="inlineStr">
        <is>
          <t>Só valem com comprovante guardado (nota ou recibo).</t>
        </is>
      </c>
      <c r="F18" s="8" t="n"/>
      <c r="G18" s="1" t="n"/>
    </row>
    <row r="19" ht="28" customHeight="1">
      <c r="A19" s="5" t="n"/>
      <c r="B19" s="110" t="inlineStr">
        <is>
          <t>Lucro do ano</t>
        </is>
      </c>
      <c r="C19" s="108">
        <f>C17-C18</f>
        <v/>
      </c>
      <c r="D19" s="7" t="n"/>
      <c r="E19" s="88" t="inlineStr">
        <is>
          <t>Faturamento menos gastos do negócio.</t>
        </is>
      </c>
      <c r="F19" s="8" t="n"/>
      <c r="G19" s="1" t="n"/>
    </row>
    <row r="20" ht="28" customHeight="1">
      <c r="A20" s="5" t="n"/>
      <c r="B20" s="110" t="inlineStr">
        <is>
          <t>Parte isenta calculada pela regra</t>
        </is>
      </c>
      <c r="C20" s="108">
        <f>C11*0.08+C12*IF('Comece aqui'!$D$14="Transporte de passageiros",0.16,0.32)</f>
        <v/>
      </c>
      <c r="D20" s="7" t="n"/>
      <c r="E20" s="88" t="inlineStr">
        <is>
          <t>8% sobre comércio e indústria, 32% sobre serviços (16% se for transporte de passageiros).</t>
        </is>
      </c>
      <c r="F20" s="8" t="n"/>
      <c r="G20" s="1" t="n"/>
    </row>
    <row r="21" ht="28" customHeight="1">
      <c r="A21" s="5" t="n"/>
      <c r="B21" s="111" t="inlineStr">
        <is>
          <t>Lucro isento (vai em rendimentos isentos)</t>
        </is>
      </c>
      <c r="C21" s="102">
        <f>MIN(MAX(0,C19),C20)</f>
        <v/>
      </c>
      <c r="D21" s="7" t="n"/>
      <c r="E21" s="88" t="inlineStr">
        <is>
          <t>Na declaração: Rendimentos isentos, lucros e dividendos recebidos, com o CNPJ do MEI.</t>
        </is>
      </c>
      <c r="F21" s="8" t="n"/>
      <c r="G21" s="1" t="n"/>
    </row>
    <row r="22" ht="28" customHeight="1">
      <c r="A22" s="5" t="n"/>
      <c r="B22" s="111" t="inlineStr">
        <is>
          <t>Lucro tributável (vai em rendimentos tributáveis)</t>
        </is>
      </c>
      <c r="C22" s="102">
        <f>MAX(0,C19-C20)</f>
        <v/>
      </c>
      <c r="D22" s="7" t="n"/>
      <c r="E22" s="88" t="inlineStr">
        <is>
          <t>Na declaração: Rendimentos tributáveis recebidos de pessoa jurídica, com o CNPJ do MEI.</t>
        </is>
      </c>
      <c r="F22" s="8" t="n"/>
      <c r="G22" s="1" t="n"/>
    </row>
    <row r="23">
      <c r="A23" s="5" t="n"/>
      <c r="B23" s="7" t="n"/>
      <c r="C23" s="7" t="n"/>
      <c r="D23" s="7" t="n"/>
      <c r="E23" s="7" t="n"/>
      <c r="F23" s="8" t="n"/>
      <c r="G23" s="1" t="n"/>
    </row>
    <row r="24" ht="18" customHeight="1">
      <c r="A24" s="5" t="n"/>
      <c r="B24" s="112" t="inlineStr">
        <is>
          <t>Importante: este cálculo considera o controle de entradas e saídas (livro caixa). Quem tem contabilidade completa com balanço pode declarar como isento todo o lucro apurado, o que costuma ser mais vantajoso. Se o lucro tributável somado aos seus outros rendimentos passar do limite do ano, você precisa declarar o Imposto de Renda. Na dúvida, a Na Via Contábil confere com você.</t>
        </is>
      </c>
      <c r="C24" s="46" t="n"/>
      <c r="D24" s="46" t="n"/>
      <c r="E24" s="46" t="n"/>
      <c r="F24" s="8" t="n"/>
      <c r="G24" s="1" t="n"/>
    </row>
    <row r="25" ht="18" customHeight="1">
      <c r="A25" s="5" t="n"/>
      <c r="B25" s="46" t="n"/>
      <c r="C25" s="46" t="n"/>
      <c r="D25" s="46" t="n"/>
      <c r="E25" s="46" t="n"/>
      <c r="F25" s="8" t="n"/>
      <c r="G25" s="1" t="n"/>
    </row>
    <row r="26" ht="18" customHeight="1">
      <c r="A26" s="5" t="n"/>
      <c r="B26" s="46" t="n"/>
      <c r="C26" s="46" t="n"/>
      <c r="D26" s="46" t="n"/>
      <c r="E26" s="46" t="n"/>
      <c r="F26" s="8" t="n"/>
      <c r="G26" s="1" t="n"/>
    </row>
    <row r="27" ht="18" customHeight="1">
      <c r="A27" s="5" t="n"/>
      <c r="B27" s="46" t="n"/>
      <c r="C27" s="46" t="n"/>
      <c r="D27" s="46" t="n"/>
      <c r="E27" s="46" t="n"/>
      <c r="F27" s="8" t="n"/>
      <c r="G27" s="1" t="n"/>
    </row>
    <row r="28">
      <c r="A28" s="22" t="n"/>
      <c r="B28" s="23" t="n"/>
      <c r="C28" s="23" t="n"/>
      <c r="D28" s="23" t="n"/>
      <c r="E28" s="23" t="n"/>
      <c r="F28" s="24" t="n"/>
      <c r="G28" s="1" t="n"/>
    </row>
    <row r="29" ht="14" customHeight="1">
      <c r="A29" s="1" t="n"/>
      <c r="B29" s="1" t="n"/>
      <c r="C29" s="1" t="n"/>
      <c r="D29" s="1" t="n"/>
      <c r="E29" s="1" t="n"/>
      <c r="F29" s="1" t="n"/>
      <c r="G29" s="1" t="n"/>
    </row>
    <row r="30" ht="24" customHeight="1">
      <c r="A30" s="1" t="n"/>
      <c r="B30" s="1" t="n"/>
      <c r="C30" s="1" t="n"/>
      <c r="D30" s="1" t="n"/>
      <c r="E30" s="1" t="n"/>
      <c r="F30" s="1" t="n"/>
      <c r="G30" s="1" t="n"/>
    </row>
    <row r="31" ht="24" customHeight="1">
      <c r="A31" s="1" t="n"/>
      <c r="B31" s="1" t="n"/>
      <c r="C31" s="1" t="n"/>
      <c r="D31" s="1" t="n"/>
      <c r="E31" s="1" t="n"/>
      <c r="F31" s="1" t="n"/>
      <c r="G31" s="1" t="n"/>
    </row>
    <row r="32" ht="24" customHeight="1">
      <c r="A32" s="1" t="n"/>
      <c r="B32" s="1" t="n"/>
      <c r="C32" s="1" t="n"/>
      <c r="D32" s="1" t="n"/>
      <c r="E32" s="1" t="n"/>
      <c r="F32" s="1" t="n"/>
      <c r="G32" s="1" t="n"/>
    </row>
    <row r="33" ht="24" customHeight="1">
      <c r="A33" s="1" t="n"/>
      <c r="B33" s="1" t="n"/>
      <c r="C33" s="1" t="n"/>
      <c r="D33" s="1" t="n"/>
      <c r="E33" s="1" t="n"/>
      <c r="F33" s="1" t="n"/>
      <c r="G33" s="1" t="n"/>
    </row>
    <row r="34">
      <c r="A34" s="1" t="n"/>
      <c r="B34" s="1" t="n"/>
      <c r="C34" s="1" t="n"/>
      <c r="D34" s="1" t="n"/>
      <c r="E34" s="1" t="n"/>
      <c r="F34" s="1" t="n"/>
      <c r="G34" s="1" t="n"/>
    </row>
    <row r="35">
      <c r="A35" s="1" t="n"/>
      <c r="B35" s="1" t="n"/>
      <c r="C35" s="1" t="n"/>
      <c r="D35" s="1" t="n"/>
      <c r="E35" s="1" t="n"/>
      <c r="F35" s="1" t="n"/>
      <c r="G35" s="1" t="n"/>
    </row>
    <row r="36">
      <c r="A36" s="1" t="n"/>
      <c r="B36" s="1" t="n"/>
      <c r="C36" s="1" t="n"/>
      <c r="D36" s="1" t="n"/>
      <c r="E36" s="1" t="n"/>
      <c r="F36" s="1" t="n"/>
      <c r="G36" s="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B24:E27"/>
  </mergeCells>
  <dataValidations count="1">
    <dataValidation sqref="C13" showDropDown="0" showInputMessage="0" showErrorMessage="0" allowBlank="0" type="list">
      <formula1>=Listas!$G$2:$G$3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Categoria</t>
        </is>
      </c>
      <c r="B1" t="inlineStr">
        <is>
          <t>Grupo</t>
        </is>
      </c>
      <c r="C1" t="inlineStr">
        <is>
          <t>Tipo de receita</t>
        </is>
      </c>
      <c r="E1" t="inlineStr">
        <is>
          <t>Atividades</t>
        </is>
      </c>
      <c r="F1" t="inlineStr">
        <is>
          <t>Meses</t>
        </is>
      </c>
      <c r="G1" t="inlineStr">
        <is>
          <t>SimNao</t>
        </is>
      </c>
      <c r="H1" t="inlineStr">
        <is>
          <t>Mês de início no ano</t>
        </is>
      </c>
    </row>
    <row r="2">
      <c r="A2" t="inlineStr">
        <is>
          <t>Prestação de serviço</t>
        </is>
      </c>
      <c r="B2" t="inlineStr">
        <is>
          <t>Receita</t>
        </is>
      </c>
      <c r="C2" t="inlineStr">
        <is>
          <t>Serviços</t>
        </is>
      </c>
      <c r="E2" t="inlineStr">
        <is>
          <t>Serviços</t>
        </is>
      </c>
      <c r="F2" t="inlineStr">
        <is>
          <t>Janeiro</t>
        </is>
      </c>
      <c r="G2" t="inlineStr">
        <is>
          <t>Sim</t>
        </is>
      </c>
      <c r="H2">
        <f>IF(OR('Comece aqui'!D13="",YEAR('Comece aqui'!D13)&lt;'Comece aqui'!D15),1,IF(YEAR('Comece aqui'!D13)='Comece aqui'!D15,MONTH('Comece aqui'!D13),13))</f>
        <v/>
      </c>
    </row>
    <row r="3">
      <c r="A3" t="inlineStr">
        <is>
          <t>Venda de mercadoria (revenda)</t>
        </is>
      </c>
      <c r="B3" t="inlineStr">
        <is>
          <t>Receita</t>
        </is>
      </c>
      <c r="C3" t="inlineStr">
        <is>
          <t>Comércio</t>
        </is>
      </c>
      <c r="E3" t="inlineStr">
        <is>
          <t>Comércio</t>
        </is>
      </c>
      <c r="F3" t="inlineStr">
        <is>
          <t>Fevereiro</t>
        </is>
      </c>
      <c r="G3" t="inlineStr">
        <is>
          <t>Não</t>
        </is>
      </c>
    </row>
    <row r="4">
      <c r="A4" t="inlineStr">
        <is>
          <t>Venda de produto que eu fabrico</t>
        </is>
      </c>
      <c r="B4" t="inlineStr">
        <is>
          <t>Receita</t>
        </is>
      </c>
      <c r="C4" t="inlineStr">
        <is>
          <t>Indústria</t>
        </is>
      </c>
      <c r="E4" t="inlineStr">
        <is>
          <t>Indústria</t>
        </is>
      </c>
      <c r="F4" t="inlineStr">
        <is>
          <t>Março</t>
        </is>
      </c>
    </row>
    <row r="5">
      <c r="A5" t="inlineStr">
        <is>
          <t>Compra de mercadoria para revender</t>
        </is>
      </c>
      <c r="B5" t="inlineStr">
        <is>
          <t>Compra</t>
        </is>
      </c>
      <c r="C5" t="inlineStr"/>
      <c r="E5" t="inlineStr">
        <is>
          <t>Comércio e Serviços</t>
        </is>
      </c>
      <c r="F5" t="inlineStr">
        <is>
          <t>Abril</t>
        </is>
      </c>
    </row>
    <row r="6">
      <c r="A6" t="inlineStr">
        <is>
          <t>Compra de matéria-prima e insumos</t>
        </is>
      </c>
      <c r="B6" t="inlineStr">
        <is>
          <t>Compra</t>
        </is>
      </c>
      <c r="C6" t="inlineStr"/>
      <c r="E6" t="inlineStr">
        <is>
          <t>Indústria e Serviços</t>
        </is>
      </c>
      <c r="F6" t="inlineStr">
        <is>
          <t>Maio</t>
        </is>
      </c>
    </row>
    <row r="7">
      <c r="A7" t="inlineStr">
        <is>
          <t>Aluguel</t>
        </is>
      </c>
      <c r="B7" t="inlineStr">
        <is>
          <t>Despesa</t>
        </is>
      </c>
      <c r="C7" t="inlineStr"/>
      <c r="E7" t="inlineStr">
        <is>
          <t>Transporte de passageiros</t>
        </is>
      </c>
      <c r="F7" t="inlineStr">
        <is>
          <t>Junho</t>
        </is>
      </c>
    </row>
    <row r="8">
      <c r="A8" t="inlineStr">
        <is>
          <t>Água, luz, internet e telefone</t>
        </is>
      </c>
      <c r="B8" t="inlineStr">
        <is>
          <t>Despesa</t>
        </is>
      </c>
      <c r="C8" t="inlineStr"/>
      <c r="F8" t="inlineStr">
        <is>
          <t>Julho</t>
        </is>
      </c>
    </row>
    <row r="9">
      <c r="A9" t="inlineStr">
        <is>
          <t>DAS do MEI</t>
        </is>
      </c>
      <c r="B9" t="inlineStr">
        <is>
          <t>Despesa</t>
        </is>
      </c>
      <c r="C9" t="inlineStr"/>
      <c r="F9" t="inlineStr">
        <is>
          <t>Agosto</t>
        </is>
      </c>
    </row>
    <row r="10">
      <c r="A10" t="inlineStr">
        <is>
          <t>Funcionário (salário e encargos)</t>
        </is>
      </c>
      <c r="B10" t="inlineStr">
        <is>
          <t>Despesa</t>
        </is>
      </c>
      <c r="C10" t="inlineStr"/>
      <c r="F10" t="inlineStr">
        <is>
          <t>Setembro</t>
        </is>
      </c>
    </row>
    <row r="11">
      <c r="A11" t="inlineStr">
        <is>
          <t>Combustível e transporte</t>
        </is>
      </c>
      <c r="B11" t="inlineStr">
        <is>
          <t>Despesa</t>
        </is>
      </c>
      <c r="C11" t="inlineStr"/>
      <c r="F11" t="inlineStr">
        <is>
          <t>Outubro</t>
        </is>
      </c>
    </row>
    <row r="12">
      <c r="A12" t="inlineStr">
        <is>
          <t>Material de uso e manutenção</t>
        </is>
      </c>
      <c r="B12" t="inlineStr">
        <is>
          <t>Despesa</t>
        </is>
      </c>
      <c r="C12" t="inlineStr"/>
      <c r="F12" t="inlineStr">
        <is>
          <t>Novembro</t>
        </is>
      </c>
    </row>
    <row r="13">
      <c r="A13" t="inlineStr">
        <is>
          <t>Divulgação e marketing</t>
        </is>
      </c>
      <c r="B13" t="inlineStr">
        <is>
          <t>Despesa</t>
        </is>
      </c>
      <c r="C13" t="inlineStr"/>
      <c r="F13" t="inlineStr">
        <is>
          <t>Dezembro</t>
        </is>
      </c>
    </row>
    <row r="14">
      <c r="A14" t="inlineStr">
        <is>
          <t>Taxas, tarifas e sistemas</t>
        </is>
      </c>
      <c r="B14" t="inlineStr">
        <is>
          <t>Despesa</t>
        </is>
      </c>
      <c r="C14" t="inlineStr"/>
    </row>
    <row r="15">
      <c r="A15" t="inlineStr">
        <is>
          <t>Contabilidade</t>
        </is>
      </c>
      <c r="B15" t="inlineStr">
        <is>
          <t>Despesa</t>
        </is>
      </c>
      <c r="C15" t="inlineStr"/>
    </row>
    <row r="16">
      <c r="A16" t="inlineStr">
        <is>
          <t>Outras despesas do negócio</t>
        </is>
      </c>
      <c r="B16" t="inlineStr">
        <is>
          <t>Despesa</t>
        </is>
      </c>
      <c r="C16" t="inlineStr"/>
    </row>
    <row r="17">
      <c r="A17" t="inlineStr">
        <is>
          <t>Retirada para uso pessoal</t>
        </is>
      </c>
      <c r="B17" t="inlineStr">
        <is>
          <t>Retirada</t>
        </is>
      </c>
      <c r="C17" t="inlineStr"/>
    </row>
    <row r="18">
      <c r="A18" t="inlineStr">
        <is>
          <t>Entrada que não é venda (empréstimo, aporte)</t>
        </is>
      </c>
      <c r="B18" t="inlineStr">
        <is>
          <t>Outra entrada</t>
        </is>
      </c>
      <c r="C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Na Via Contábil</dc:creator>
  <dc:title xmlns:dc="http://purl.org/dc/elements/1.1/">MEI que Cresce</dc:title>
  <dcterms:created xmlns:dcterms="http://purl.org/dc/terms/" xmlns:xsi="http://www.w3.org/2001/XMLSchema-instance" xsi:type="dcterms:W3CDTF">2026-10-12T00:00:29Z</dcterms:created>
  <dcterms:modified xmlns:dcterms="http://purl.org/dc/terms/" xmlns:xsi="http://www.w3.org/2001/XMLSchema-instance" xsi:type="dcterms:W3CDTF">2026-10-12T00:00:31Z</dcterms:modified>
</cp:coreProperties>
</file>